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\Dokumenty\Zakázky\____B0582 - Strakonice - nemocnice energetika\Final\Tender T4\Rozpočty a výkazy výměr\"/>
    </mc:Choice>
  </mc:AlternateContent>
  <bookViews>
    <workbookView xWindow="2868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SO01 R220582-101a Pol" sheetId="12" r:id="rId4"/>
    <sheet name="SO01 R220582-101b Pol" sheetId="13" r:id="rId5"/>
    <sheet name="SO01 R220582-201 Pol" sheetId="14" r:id="rId6"/>
    <sheet name="SO01 R220582-202 Pol" sheetId="15" r:id="rId7"/>
    <sheet name="SO01 R220582-203 Pol" sheetId="16" r:id="rId8"/>
    <sheet name="SO01 R220582-204 Pol" sheetId="17" r:id="rId9"/>
    <sheet name="SO01 R220582-205 Pol" sheetId="18" r:id="rId10"/>
    <sheet name="SO01 R220582-206 Pol" sheetId="19" r:id="rId11"/>
    <sheet name="SO01 R220582-207 Pol" sheetId="20" r:id="rId12"/>
    <sheet name="SO01 R220582-208 Pol" sheetId="21" r:id="rId13"/>
    <sheet name="SO02 R220582031 Pol" sheetId="22" r:id="rId14"/>
    <sheet name="SO02 R220582032 Pol" sheetId="23" r:id="rId15"/>
    <sheet name="SO02 R220582033 Pol" sheetId="24" r:id="rId16"/>
    <sheet name="SO02 R220582034 Pol" sheetId="25" r:id="rId17"/>
  </sheets>
  <externalReferences>
    <externalReference r:id="rId18"/>
  </externalReferences>
  <definedNames>
    <definedName name="CelkemDPHVypocet" localSheetId="1">Stavba!$H$57</definedName>
    <definedName name="CenaCelkem">Stavba!$G$29</definedName>
    <definedName name="CenaCelkemBezDPH">Stavba!$G$28</definedName>
    <definedName name="CenaCelkemVypocet" localSheetId="1">Stavba!$I$57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R220582-101a Pol'!$1:$7</definedName>
    <definedName name="_xlnm.Print_Titles" localSheetId="4">'SO01 R220582-101b Pol'!$1:$7</definedName>
    <definedName name="_xlnm.Print_Titles" localSheetId="5">'SO01 R220582-201 Pol'!$1:$7</definedName>
    <definedName name="_xlnm.Print_Titles" localSheetId="6">'SO01 R220582-202 Pol'!$1:$7</definedName>
    <definedName name="_xlnm.Print_Titles" localSheetId="7">'SO01 R220582-203 Pol'!$1:$7</definedName>
    <definedName name="_xlnm.Print_Titles" localSheetId="8">'SO01 R220582-204 Pol'!$1:$7</definedName>
    <definedName name="_xlnm.Print_Titles" localSheetId="9">'SO01 R220582-205 Pol'!$1:$7</definedName>
    <definedName name="_xlnm.Print_Titles" localSheetId="10">'SO01 R220582-206 Pol'!$1:$7</definedName>
    <definedName name="_xlnm.Print_Titles" localSheetId="11">'SO01 R220582-207 Pol'!$1:$7</definedName>
    <definedName name="_xlnm.Print_Titles" localSheetId="12">'SO01 R220582-208 Pol'!$1:$7</definedName>
    <definedName name="_xlnm.Print_Titles" localSheetId="13">'SO02 R220582031 Pol'!$1:$7</definedName>
    <definedName name="_xlnm.Print_Titles" localSheetId="14">'SO02 R220582032 Pol'!$1:$7</definedName>
    <definedName name="_xlnm.Print_Titles" localSheetId="15">'SO02 R220582033 Pol'!$1:$7</definedName>
    <definedName name="_xlnm.Print_Titles" localSheetId="16">'SO02 R220582034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R220582-101a Pol'!$A$1:$X$189</definedName>
    <definedName name="_xlnm.Print_Area" localSheetId="4">'SO01 R220582-101b Pol'!$A$1:$X$412</definedName>
    <definedName name="_xlnm.Print_Area" localSheetId="5">'SO01 R220582-201 Pol'!$A$1:$X$165</definedName>
    <definedName name="_xlnm.Print_Area" localSheetId="6">'SO01 R220582-202 Pol'!$A$1:$X$235</definedName>
    <definedName name="_xlnm.Print_Area" localSheetId="7">'SO01 R220582-203 Pol'!$A$1:$X$84</definedName>
    <definedName name="_xlnm.Print_Area" localSheetId="8">'SO01 R220582-204 Pol'!$A$1:$X$78</definedName>
    <definedName name="_xlnm.Print_Area" localSheetId="9">'SO01 R220582-205 Pol'!$A$1:$X$47</definedName>
    <definedName name="_xlnm.Print_Area" localSheetId="10">'SO01 R220582-206 Pol'!$A$1:$X$100</definedName>
    <definedName name="_xlnm.Print_Area" localSheetId="11">'SO01 R220582-207 Pol'!$A$1:$X$81</definedName>
    <definedName name="_xlnm.Print_Area" localSheetId="12">'SO01 R220582-208 Pol'!$A$1:$X$108</definedName>
    <definedName name="_xlnm.Print_Area" localSheetId="13">'SO02 R220582031 Pol'!$A$1:$X$153</definedName>
    <definedName name="_xlnm.Print_Area" localSheetId="14">'SO02 R220582032 Pol'!$A$1:$X$73</definedName>
    <definedName name="_xlnm.Print_Area" localSheetId="15">'SO02 R220582033 Pol'!$A$1:$X$72</definedName>
    <definedName name="_xlnm.Print_Area" localSheetId="16">'SO02 R220582034 Pol'!$A$1:$X$56</definedName>
    <definedName name="_xlnm.Print_Area" localSheetId="1">Stavba!$A$1:$J$157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Stavba!$F$57</definedName>
    <definedName name="ZakladDPHZakl">Stavba!$G$25</definedName>
    <definedName name="ZakladDPHZaklVypocet" localSheetId="1">Stavba!$G$57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56" i="1" l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G56" i="1"/>
  <c r="I56" i="1" s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55" i="25"/>
  <c r="BA22" i="25"/>
  <c r="G8" i="25"/>
  <c r="Q8" i="25"/>
  <c r="G9" i="25"/>
  <c r="M9" i="25" s="1"/>
  <c r="M8" i="25" s="1"/>
  <c r="I9" i="25"/>
  <c r="I8" i="25" s="1"/>
  <c r="K9" i="25"/>
  <c r="K8" i="25" s="1"/>
  <c r="O9" i="25"/>
  <c r="O8" i="25" s="1"/>
  <c r="Q9" i="25"/>
  <c r="V9" i="25"/>
  <c r="V8" i="25" s="1"/>
  <c r="G11" i="25"/>
  <c r="M11" i="25" s="1"/>
  <c r="I11" i="25"/>
  <c r="K11" i="25"/>
  <c r="O11" i="25"/>
  <c r="Q11" i="25"/>
  <c r="V11" i="25"/>
  <c r="G13" i="25"/>
  <c r="G14" i="25"/>
  <c r="M14" i="25" s="1"/>
  <c r="M13" i="25" s="1"/>
  <c r="I14" i="25"/>
  <c r="I13" i="25" s="1"/>
  <c r="K14" i="25"/>
  <c r="K13" i="25" s="1"/>
  <c r="O14" i="25"/>
  <c r="O13" i="25" s="1"/>
  <c r="Q14" i="25"/>
  <c r="Q13" i="25" s="1"/>
  <c r="V14" i="25"/>
  <c r="V13" i="25" s="1"/>
  <c r="G17" i="25"/>
  <c r="I17" i="25"/>
  <c r="K17" i="25"/>
  <c r="M17" i="25"/>
  <c r="O17" i="25"/>
  <c r="Q17" i="25"/>
  <c r="V17" i="25"/>
  <c r="G18" i="25"/>
  <c r="K18" i="25"/>
  <c r="V18" i="25"/>
  <c r="G19" i="25"/>
  <c r="M19" i="25" s="1"/>
  <c r="M18" i="25" s="1"/>
  <c r="I19" i="25"/>
  <c r="I18" i="25" s="1"/>
  <c r="K19" i="25"/>
  <c r="O19" i="25"/>
  <c r="O18" i="25" s="1"/>
  <c r="Q19" i="25"/>
  <c r="Q18" i="25" s="1"/>
  <c r="V19" i="25"/>
  <c r="G20" i="25"/>
  <c r="K20" i="25"/>
  <c r="Q20" i="25"/>
  <c r="G21" i="25"/>
  <c r="I21" i="25"/>
  <c r="I20" i="25" s="1"/>
  <c r="K21" i="25"/>
  <c r="M21" i="25"/>
  <c r="M20" i="25" s="1"/>
  <c r="O21" i="25"/>
  <c r="O20" i="25" s="1"/>
  <c r="Q21" i="25"/>
  <c r="V21" i="25"/>
  <c r="V20" i="25" s="1"/>
  <c r="K24" i="25"/>
  <c r="O24" i="25"/>
  <c r="V24" i="25"/>
  <c r="G25" i="25"/>
  <c r="M25" i="25" s="1"/>
  <c r="M24" i="25" s="1"/>
  <c r="I25" i="25"/>
  <c r="I24" i="25" s="1"/>
  <c r="K25" i="25"/>
  <c r="O25" i="25"/>
  <c r="Q25" i="25"/>
  <c r="Q24" i="25" s="1"/>
  <c r="V25" i="25"/>
  <c r="G27" i="25"/>
  <c r="I27" i="25"/>
  <c r="K27" i="25"/>
  <c r="K26" i="25" s="1"/>
  <c r="M27" i="25"/>
  <c r="O27" i="25"/>
  <c r="Q27" i="25"/>
  <c r="Q26" i="25" s="1"/>
  <c r="V27" i="25"/>
  <c r="G29" i="25"/>
  <c r="G26" i="25" s="1"/>
  <c r="I29" i="25"/>
  <c r="K29" i="25"/>
  <c r="M29" i="25"/>
  <c r="O29" i="25"/>
  <c r="Q29" i="25"/>
  <c r="V29" i="25"/>
  <c r="V26" i="25" s="1"/>
  <c r="G31" i="25"/>
  <c r="I31" i="25"/>
  <c r="K31" i="25"/>
  <c r="M31" i="25"/>
  <c r="O31" i="25"/>
  <c r="O26" i="25" s="1"/>
  <c r="Q31" i="25"/>
  <c r="V31" i="25"/>
  <c r="G33" i="25"/>
  <c r="M33" i="25" s="1"/>
  <c r="I33" i="25"/>
  <c r="K33" i="25"/>
  <c r="O33" i="25"/>
  <c r="Q33" i="25"/>
  <c r="V33" i="25"/>
  <c r="G35" i="25"/>
  <c r="I35" i="25"/>
  <c r="I26" i="25" s="1"/>
  <c r="K35" i="25"/>
  <c r="M35" i="25"/>
  <c r="O35" i="25"/>
  <c r="Q35" i="25"/>
  <c r="V35" i="25"/>
  <c r="G37" i="25"/>
  <c r="M37" i="25" s="1"/>
  <c r="M36" i="25" s="1"/>
  <c r="I37" i="25"/>
  <c r="I36" i="25" s="1"/>
  <c r="K37" i="25"/>
  <c r="O37" i="25"/>
  <c r="Q37" i="25"/>
  <c r="Q36" i="25" s="1"/>
  <c r="V37" i="25"/>
  <c r="G40" i="25"/>
  <c r="M40" i="25" s="1"/>
  <c r="I40" i="25"/>
  <c r="K40" i="25"/>
  <c r="O40" i="25"/>
  <c r="O36" i="25" s="1"/>
  <c r="Q40" i="25"/>
  <c r="V40" i="25"/>
  <c r="V36" i="25" s="1"/>
  <c r="G42" i="25"/>
  <c r="I42" i="25"/>
  <c r="K42" i="25"/>
  <c r="K36" i="25" s="1"/>
  <c r="M42" i="25"/>
  <c r="O42" i="25"/>
  <c r="Q42" i="25"/>
  <c r="V42" i="25"/>
  <c r="G44" i="25"/>
  <c r="I44" i="25"/>
  <c r="K44" i="25"/>
  <c r="M44" i="25"/>
  <c r="O44" i="25"/>
  <c r="Q44" i="25"/>
  <c r="V44" i="25"/>
  <c r="G46" i="25"/>
  <c r="I46" i="25"/>
  <c r="K46" i="25"/>
  <c r="M46" i="25"/>
  <c r="O46" i="25"/>
  <c r="Q46" i="25"/>
  <c r="V46" i="25"/>
  <c r="G48" i="25"/>
  <c r="M48" i="25" s="1"/>
  <c r="I48" i="25"/>
  <c r="K48" i="25"/>
  <c r="O48" i="25"/>
  <c r="Q48" i="25"/>
  <c r="V48" i="25"/>
  <c r="G50" i="25"/>
  <c r="I50" i="25"/>
  <c r="K50" i="25"/>
  <c r="M50" i="25"/>
  <c r="O50" i="25"/>
  <c r="Q50" i="25"/>
  <c r="V50" i="25"/>
  <c r="G52" i="25"/>
  <c r="M52" i="25" s="1"/>
  <c r="I52" i="25"/>
  <c r="K52" i="25"/>
  <c r="O52" i="25"/>
  <c r="Q52" i="25"/>
  <c r="V52" i="25"/>
  <c r="AE55" i="25"/>
  <c r="AF55" i="25"/>
  <c r="G71" i="24"/>
  <c r="G9" i="24"/>
  <c r="G8" i="24" s="1"/>
  <c r="I9" i="24"/>
  <c r="I8" i="24" s="1"/>
  <c r="K9" i="24"/>
  <c r="K8" i="24" s="1"/>
  <c r="O9" i="24"/>
  <c r="Q9" i="24"/>
  <c r="Q8" i="24" s="1"/>
  <c r="V9" i="24"/>
  <c r="V8" i="24" s="1"/>
  <c r="G11" i="24"/>
  <c r="M11" i="24" s="1"/>
  <c r="I11" i="24"/>
  <c r="K11" i="24"/>
  <c r="O11" i="24"/>
  <c r="Q11" i="24"/>
  <c r="V11" i="24"/>
  <c r="G13" i="24"/>
  <c r="I13" i="24"/>
  <c r="K13" i="24"/>
  <c r="M13" i="24"/>
  <c r="O13" i="24"/>
  <c r="Q13" i="24"/>
  <c r="V13" i="24"/>
  <c r="G15" i="24"/>
  <c r="I15" i="24"/>
  <c r="K15" i="24"/>
  <c r="M15" i="24"/>
  <c r="O15" i="24"/>
  <c r="O8" i="24" s="1"/>
  <c r="Q15" i="24"/>
  <c r="V15" i="24"/>
  <c r="G17" i="24"/>
  <c r="I17" i="24"/>
  <c r="K17" i="24"/>
  <c r="M17" i="24"/>
  <c r="O17" i="24"/>
  <c r="Q17" i="24"/>
  <c r="V17" i="24"/>
  <c r="G19" i="24"/>
  <c r="I19" i="24"/>
  <c r="K19" i="24"/>
  <c r="M19" i="24"/>
  <c r="O19" i="24"/>
  <c r="Q19" i="24"/>
  <c r="V19" i="24"/>
  <c r="G21" i="24"/>
  <c r="I21" i="24"/>
  <c r="K21" i="24"/>
  <c r="M21" i="24"/>
  <c r="O21" i="24"/>
  <c r="Q21" i="24"/>
  <c r="V21" i="24"/>
  <c r="G23" i="24"/>
  <c r="M23" i="24" s="1"/>
  <c r="I23" i="24"/>
  <c r="K23" i="24"/>
  <c r="O23" i="24"/>
  <c r="Q23" i="24"/>
  <c r="V23" i="24"/>
  <c r="G25" i="24"/>
  <c r="M25" i="24" s="1"/>
  <c r="I25" i="24"/>
  <c r="K25" i="24"/>
  <c r="O25" i="24"/>
  <c r="Q25" i="24"/>
  <c r="V25" i="24"/>
  <c r="I27" i="24"/>
  <c r="G28" i="24"/>
  <c r="I28" i="24"/>
  <c r="K28" i="24"/>
  <c r="K27" i="24" s="1"/>
  <c r="M28" i="24"/>
  <c r="M27" i="24" s="1"/>
  <c r="O28" i="24"/>
  <c r="O27" i="24" s="1"/>
  <c r="Q28" i="24"/>
  <c r="Q27" i="24" s="1"/>
  <c r="V28" i="24"/>
  <c r="G30" i="24"/>
  <c r="G27" i="24" s="1"/>
  <c r="I30" i="24"/>
  <c r="K30" i="24"/>
  <c r="M30" i="24"/>
  <c r="O30" i="24"/>
  <c r="Q30" i="24"/>
  <c r="V30" i="24"/>
  <c r="G32" i="24"/>
  <c r="I32" i="24"/>
  <c r="K32" i="24"/>
  <c r="M32" i="24"/>
  <c r="O32" i="24"/>
  <c r="Q32" i="24"/>
  <c r="V32" i="24"/>
  <c r="G34" i="24"/>
  <c r="I34" i="24"/>
  <c r="K34" i="24"/>
  <c r="M34" i="24"/>
  <c r="O34" i="24"/>
  <c r="Q34" i="24"/>
  <c r="V34" i="24"/>
  <c r="V27" i="24" s="1"/>
  <c r="G36" i="24"/>
  <c r="I36" i="24"/>
  <c r="K36" i="24"/>
  <c r="M36" i="24"/>
  <c r="O36" i="24"/>
  <c r="Q36" i="24"/>
  <c r="V36" i="24"/>
  <c r="G39" i="24"/>
  <c r="G38" i="24" s="1"/>
  <c r="I39" i="24"/>
  <c r="I38" i="24" s="1"/>
  <c r="K39" i="24"/>
  <c r="K38" i="24" s="1"/>
  <c r="O39" i="24"/>
  <c r="Q39" i="24"/>
  <c r="Q38" i="24" s="1"/>
  <c r="V39" i="24"/>
  <c r="G41" i="24"/>
  <c r="I41" i="24"/>
  <c r="K41" i="24"/>
  <c r="M41" i="24"/>
  <c r="O41" i="24"/>
  <c r="Q41" i="24"/>
  <c r="V41" i="24"/>
  <c r="V38" i="24" s="1"/>
  <c r="G43" i="24"/>
  <c r="I43" i="24"/>
  <c r="K43" i="24"/>
  <c r="M43" i="24"/>
  <c r="O43" i="24"/>
  <c r="Q43" i="24"/>
  <c r="V43" i="24"/>
  <c r="G45" i="24"/>
  <c r="I45" i="24"/>
  <c r="K45" i="24"/>
  <c r="M45" i="24"/>
  <c r="O45" i="24"/>
  <c r="O38" i="24" s="1"/>
  <c r="Q45" i="24"/>
  <c r="V45" i="24"/>
  <c r="G47" i="24"/>
  <c r="I47" i="24"/>
  <c r="K47" i="24"/>
  <c r="M47" i="24"/>
  <c r="O47" i="24"/>
  <c r="Q47" i="24"/>
  <c r="V47" i="24"/>
  <c r="G49" i="24"/>
  <c r="I49" i="24"/>
  <c r="K49" i="24"/>
  <c r="M49" i="24"/>
  <c r="O49" i="24"/>
  <c r="Q49" i="24"/>
  <c r="V49" i="24"/>
  <c r="G51" i="24"/>
  <c r="I51" i="24"/>
  <c r="K51" i="24"/>
  <c r="M51" i="24"/>
  <c r="O51" i="24"/>
  <c r="Q51" i="24"/>
  <c r="V51" i="24"/>
  <c r="G52" i="24"/>
  <c r="M52" i="24" s="1"/>
  <c r="I52" i="24"/>
  <c r="K52" i="24"/>
  <c r="O52" i="24"/>
  <c r="Q52" i="24"/>
  <c r="V52" i="24"/>
  <c r="G54" i="24"/>
  <c r="M54" i="24" s="1"/>
  <c r="I54" i="24"/>
  <c r="K54" i="24"/>
  <c r="O54" i="24"/>
  <c r="Q54" i="24"/>
  <c r="V54" i="24"/>
  <c r="G56" i="24"/>
  <c r="I56" i="24"/>
  <c r="K56" i="24"/>
  <c r="M56" i="24"/>
  <c r="O56" i="24"/>
  <c r="Q56" i="24"/>
  <c r="V56" i="24"/>
  <c r="G58" i="24"/>
  <c r="I58" i="24"/>
  <c r="K58" i="24"/>
  <c r="M58" i="24"/>
  <c r="O58" i="24"/>
  <c r="Q58" i="24"/>
  <c r="V58" i="24"/>
  <c r="G60" i="24"/>
  <c r="I60" i="24"/>
  <c r="K60" i="24"/>
  <c r="M60" i="24"/>
  <c r="O60" i="24"/>
  <c r="Q60" i="24"/>
  <c r="V60" i="24"/>
  <c r="G62" i="24"/>
  <c r="I62" i="24"/>
  <c r="K62" i="24"/>
  <c r="M62" i="24"/>
  <c r="O62" i="24"/>
  <c r="Q62" i="24"/>
  <c r="V62" i="24"/>
  <c r="G64" i="24"/>
  <c r="I64" i="24"/>
  <c r="K64" i="24"/>
  <c r="M64" i="24"/>
  <c r="O64" i="24"/>
  <c r="Q64" i="24"/>
  <c r="V64" i="24"/>
  <c r="G65" i="24"/>
  <c r="I65" i="24"/>
  <c r="K65" i="24"/>
  <c r="M65" i="24"/>
  <c r="O65" i="24"/>
  <c r="Q65" i="24"/>
  <c r="V65" i="24"/>
  <c r="G67" i="24"/>
  <c r="M67" i="24" s="1"/>
  <c r="I67" i="24"/>
  <c r="K67" i="24"/>
  <c r="O67" i="24"/>
  <c r="Q67" i="24"/>
  <c r="V67" i="24"/>
  <c r="G69" i="24"/>
  <c r="M69" i="24" s="1"/>
  <c r="I69" i="24"/>
  <c r="K69" i="24"/>
  <c r="O69" i="24"/>
  <c r="Q69" i="24"/>
  <c r="V69" i="24"/>
  <c r="AE71" i="24"/>
  <c r="AF71" i="24"/>
  <c r="G72" i="23"/>
  <c r="BA66" i="23"/>
  <c r="G9" i="23"/>
  <c r="M9" i="23" s="1"/>
  <c r="I9" i="23"/>
  <c r="I8" i="23" s="1"/>
  <c r="K9" i="23"/>
  <c r="K8" i="23" s="1"/>
  <c r="O9" i="23"/>
  <c r="O8" i="23" s="1"/>
  <c r="Q9" i="23"/>
  <c r="Q8" i="23" s="1"/>
  <c r="V9" i="23"/>
  <c r="G13" i="23"/>
  <c r="G8" i="23" s="1"/>
  <c r="I13" i="23"/>
  <c r="K13" i="23"/>
  <c r="O13" i="23"/>
  <c r="Q13" i="23"/>
  <c r="V13" i="23"/>
  <c r="G16" i="23"/>
  <c r="I16" i="23"/>
  <c r="K16" i="23"/>
  <c r="M16" i="23"/>
  <c r="O16" i="23"/>
  <c r="Q16" i="23"/>
  <c r="V16" i="23"/>
  <c r="G19" i="23"/>
  <c r="M19" i="23" s="1"/>
  <c r="I19" i="23"/>
  <c r="K19" i="23"/>
  <c r="O19" i="23"/>
  <c r="Q19" i="23"/>
  <c r="V19" i="23"/>
  <c r="G20" i="23"/>
  <c r="I20" i="23"/>
  <c r="K20" i="23"/>
  <c r="M20" i="23"/>
  <c r="O20" i="23"/>
  <c r="Q20" i="23"/>
  <c r="V20" i="23"/>
  <c r="G21" i="23"/>
  <c r="I21" i="23"/>
  <c r="K21" i="23"/>
  <c r="M21" i="23"/>
  <c r="O21" i="23"/>
  <c r="Q21" i="23"/>
  <c r="V21" i="23"/>
  <c r="G22" i="23"/>
  <c r="I22" i="23"/>
  <c r="K22" i="23"/>
  <c r="M22" i="23"/>
  <c r="O22" i="23"/>
  <c r="Q22" i="23"/>
  <c r="V22" i="23"/>
  <c r="G23" i="23"/>
  <c r="M23" i="23" s="1"/>
  <c r="I23" i="23"/>
  <c r="K23" i="23"/>
  <c r="O23" i="23"/>
  <c r="Q23" i="23"/>
  <c r="V23" i="23"/>
  <c r="V8" i="23" s="1"/>
  <c r="G24" i="23"/>
  <c r="M24" i="23" s="1"/>
  <c r="I24" i="23"/>
  <c r="K24" i="23"/>
  <c r="O24" i="23"/>
  <c r="Q24" i="23"/>
  <c r="V24" i="23"/>
  <c r="G25" i="23"/>
  <c r="M25" i="23" s="1"/>
  <c r="I25" i="23"/>
  <c r="K25" i="23"/>
  <c r="O25" i="23"/>
  <c r="Q25" i="23"/>
  <c r="V25" i="23"/>
  <c r="G26" i="23"/>
  <c r="I26" i="23"/>
  <c r="K26" i="23"/>
  <c r="M26" i="23"/>
  <c r="O26" i="23"/>
  <c r="Q26" i="23"/>
  <c r="V26" i="23"/>
  <c r="G27" i="23"/>
  <c r="M27" i="23" s="1"/>
  <c r="I27" i="23"/>
  <c r="K27" i="23"/>
  <c r="O27" i="23"/>
  <c r="Q27" i="23"/>
  <c r="V27" i="23"/>
  <c r="G28" i="23"/>
  <c r="I28" i="23"/>
  <c r="K28" i="23"/>
  <c r="M28" i="23"/>
  <c r="O28" i="23"/>
  <c r="Q28" i="23"/>
  <c r="V28" i="23"/>
  <c r="G31" i="23"/>
  <c r="I31" i="23"/>
  <c r="I30" i="23" s="1"/>
  <c r="K31" i="23"/>
  <c r="K30" i="23" s="1"/>
  <c r="M31" i="23"/>
  <c r="O31" i="23"/>
  <c r="Q31" i="23"/>
  <c r="Q30" i="23" s="1"/>
  <c r="V31" i="23"/>
  <c r="G32" i="23"/>
  <c r="G30" i="23" s="1"/>
  <c r="I32" i="23"/>
  <c r="K32" i="23"/>
  <c r="O32" i="23"/>
  <c r="Q32" i="23"/>
  <c r="V32" i="23"/>
  <c r="V30" i="23" s="1"/>
  <c r="G33" i="23"/>
  <c r="I33" i="23"/>
  <c r="K33" i="23"/>
  <c r="M33" i="23"/>
  <c r="O33" i="23"/>
  <c r="Q33" i="23"/>
  <c r="V33" i="23"/>
  <c r="G34" i="23"/>
  <c r="M34" i="23" s="1"/>
  <c r="I34" i="23"/>
  <c r="K34" i="23"/>
  <c r="O34" i="23"/>
  <c r="Q34" i="23"/>
  <c r="V34" i="23"/>
  <c r="G35" i="23"/>
  <c r="I35" i="23"/>
  <c r="K35" i="23"/>
  <c r="M35" i="23"/>
  <c r="O35" i="23"/>
  <c r="Q35" i="23"/>
  <c r="V35" i="23"/>
  <c r="G36" i="23"/>
  <c r="M36" i="23" s="1"/>
  <c r="I36" i="23"/>
  <c r="K36" i="23"/>
  <c r="O36" i="23"/>
  <c r="Q36" i="23"/>
  <c r="V36" i="23"/>
  <c r="G37" i="23"/>
  <c r="I37" i="23"/>
  <c r="K37" i="23"/>
  <c r="M37" i="23"/>
  <c r="O37" i="23"/>
  <c r="Q37" i="23"/>
  <c r="V37" i="23"/>
  <c r="G38" i="23"/>
  <c r="M38" i="23" s="1"/>
  <c r="I38" i="23"/>
  <c r="K38" i="23"/>
  <c r="O38" i="23"/>
  <c r="O30" i="23" s="1"/>
  <c r="Q38" i="23"/>
  <c r="V38" i="23"/>
  <c r="G39" i="23"/>
  <c r="I39" i="23"/>
  <c r="K39" i="23"/>
  <c r="M39" i="23"/>
  <c r="O39" i="23"/>
  <c r="Q39" i="23"/>
  <c r="V39" i="23"/>
  <c r="V40" i="23"/>
  <c r="G41" i="23"/>
  <c r="I41" i="23"/>
  <c r="I40" i="23" s="1"/>
  <c r="K41" i="23"/>
  <c r="M41" i="23"/>
  <c r="O41" i="23"/>
  <c r="O40" i="23" s="1"/>
  <c r="Q41" i="23"/>
  <c r="Q40" i="23" s="1"/>
  <c r="V41" i="23"/>
  <c r="G42" i="23"/>
  <c r="G40" i="23" s="1"/>
  <c r="I42" i="23"/>
  <c r="K42" i="23"/>
  <c r="K40" i="23" s="1"/>
  <c r="O42" i="23"/>
  <c r="Q42" i="23"/>
  <c r="V42" i="23"/>
  <c r="G43" i="23"/>
  <c r="I43" i="23"/>
  <c r="G44" i="23"/>
  <c r="M44" i="23" s="1"/>
  <c r="M43" i="23" s="1"/>
  <c r="I44" i="23"/>
  <c r="K44" i="23"/>
  <c r="K43" i="23" s="1"/>
  <c r="O44" i="23"/>
  <c r="O43" i="23" s="1"/>
  <c r="Q44" i="23"/>
  <c r="V44" i="23"/>
  <c r="V43" i="23" s="1"/>
  <c r="G45" i="23"/>
  <c r="I45" i="23"/>
  <c r="K45" i="23"/>
  <c r="M45" i="23"/>
  <c r="O45" i="23"/>
  <c r="Q45" i="23"/>
  <c r="Q43" i="23" s="1"/>
  <c r="V45" i="23"/>
  <c r="O50" i="23"/>
  <c r="G51" i="23"/>
  <c r="I51" i="23"/>
  <c r="I50" i="23" s="1"/>
  <c r="K51" i="23"/>
  <c r="K50" i="23" s="1"/>
  <c r="M51" i="23"/>
  <c r="O51" i="23"/>
  <c r="Q51" i="23"/>
  <c r="Q50" i="23" s="1"/>
  <c r="V51" i="23"/>
  <c r="G55" i="23"/>
  <c r="G50" i="23" s="1"/>
  <c r="I55" i="23"/>
  <c r="K55" i="23"/>
  <c r="O55" i="23"/>
  <c r="Q55" i="23"/>
  <c r="V55" i="23"/>
  <c r="V50" i="23" s="1"/>
  <c r="G57" i="23"/>
  <c r="I57" i="23"/>
  <c r="K57" i="23"/>
  <c r="M57" i="23"/>
  <c r="O57" i="23"/>
  <c r="Q57" i="23"/>
  <c r="V57" i="23"/>
  <c r="G59" i="23"/>
  <c r="G60" i="23"/>
  <c r="I60" i="23"/>
  <c r="I59" i="23" s="1"/>
  <c r="K60" i="23"/>
  <c r="M60" i="23"/>
  <c r="O60" i="23"/>
  <c r="Q60" i="23"/>
  <c r="Q59" i="23" s="1"/>
  <c r="V60" i="23"/>
  <c r="V59" i="23" s="1"/>
  <c r="G61" i="23"/>
  <c r="M61" i="23" s="1"/>
  <c r="I61" i="23"/>
  <c r="K61" i="23"/>
  <c r="K59" i="23" s="1"/>
  <c r="O61" i="23"/>
  <c r="O59" i="23" s="1"/>
  <c r="Q61" i="23"/>
  <c r="V61" i="23"/>
  <c r="G62" i="23"/>
  <c r="I62" i="23"/>
  <c r="K62" i="23"/>
  <c r="M62" i="23"/>
  <c r="O62" i="23"/>
  <c r="Q62" i="23"/>
  <c r="V62" i="23"/>
  <c r="G63" i="23"/>
  <c r="M63" i="23" s="1"/>
  <c r="I63" i="23"/>
  <c r="K63" i="23"/>
  <c r="O63" i="23"/>
  <c r="Q63" i="23"/>
  <c r="V63" i="23"/>
  <c r="G64" i="23"/>
  <c r="M64" i="23" s="1"/>
  <c r="I64" i="23"/>
  <c r="K64" i="23"/>
  <c r="O64" i="23"/>
  <c r="Q64" i="23"/>
  <c r="V64" i="23"/>
  <c r="G65" i="23"/>
  <c r="M65" i="23" s="1"/>
  <c r="I65" i="23"/>
  <c r="K65" i="23"/>
  <c r="O65" i="23"/>
  <c r="Q65" i="23"/>
  <c r="V65" i="23"/>
  <c r="G68" i="23"/>
  <c r="G67" i="23" s="1"/>
  <c r="I68" i="23"/>
  <c r="K68" i="23"/>
  <c r="K67" i="23" s="1"/>
  <c r="O68" i="23"/>
  <c r="O67" i="23" s="1"/>
  <c r="Q68" i="23"/>
  <c r="Q67" i="23" s="1"/>
  <c r="V68" i="23"/>
  <c r="G69" i="23"/>
  <c r="I69" i="23"/>
  <c r="I67" i="23" s="1"/>
  <c r="K69" i="23"/>
  <c r="M69" i="23"/>
  <c r="O69" i="23"/>
  <c r="Q69" i="23"/>
  <c r="V69" i="23"/>
  <c r="G70" i="23"/>
  <c r="I70" i="23"/>
  <c r="K70" i="23"/>
  <c r="M70" i="23"/>
  <c r="O70" i="23"/>
  <c r="Q70" i="23"/>
  <c r="V70" i="23"/>
  <c r="V67" i="23" s="1"/>
  <c r="AE72" i="23"/>
  <c r="G152" i="22"/>
  <c r="G9" i="22"/>
  <c r="M9" i="22" s="1"/>
  <c r="I9" i="22"/>
  <c r="I8" i="22" s="1"/>
  <c r="K9" i="22"/>
  <c r="K8" i="22" s="1"/>
  <c r="O9" i="22"/>
  <c r="O8" i="22" s="1"/>
  <c r="Q9" i="22"/>
  <c r="V9" i="22"/>
  <c r="G10" i="22"/>
  <c r="M10" i="22" s="1"/>
  <c r="I10" i="22"/>
  <c r="K10" i="22"/>
  <c r="O10" i="22"/>
  <c r="Q10" i="22"/>
  <c r="Q8" i="22" s="1"/>
  <c r="V10" i="22"/>
  <c r="G11" i="22"/>
  <c r="I11" i="22"/>
  <c r="K11" i="22"/>
  <c r="M11" i="22"/>
  <c r="O11" i="22"/>
  <c r="Q11" i="22"/>
  <c r="V11" i="22"/>
  <c r="G12" i="22"/>
  <c r="I12" i="22"/>
  <c r="K12" i="22"/>
  <c r="M12" i="22"/>
  <c r="O12" i="22"/>
  <c r="Q12" i="22"/>
  <c r="V12" i="22"/>
  <c r="G13" i="22"/>
  <c r="I13" i="22"/>
  <c r="K13" i="22"/>
  <c r="M13" i="22"/>
  <c r="O13" i="22"/>
  <c r="Q13" i="22"/>
  <c r="V13" i="22"/>
  <c r="G14" i="22"/>
  <c r="I14" i="22"/>
  <c r="K14" i="22"/>
  <c r="M14" i="22"/>
  <c r="O14" i="22"/>
  <c r="Q14" i="22"/>
  <c r="V14" i="22"/>
  <c r="V8" i="22" s="1"/>
  <c r="G16" i="22"/>
  <c r="I16" i="22"/>
  <c r="K16" i="22"/>
  <c r="M16" i="22"/>
  <c r="O16" i="22"/>
  <c r="Q16" i="22"/>
  <c r="V16" i="22"/>
  <c r="G17" i="22"/>
  <c r="G8" i="22" s="1"/>
  <c r="I17" i="22"/>
  <c r="K17" i="22"/>
  <c r="O17" i="22"/>
  <c r="Q17" i="22"/>
  <c r="V17" i="22"/>
  <c r="G19" i="22"/>
  <c r="M19" i="22" s="1"/>
  <c r="I19" i="22"/>
  <c r="K19" i="22"/>
  <c r="O19" i="22"/>
  <c r="Q19" i="22"/>
  <c r="V19" i="22"/>
  <c r="G22" i="22"/>
  <c r="I22" i="22"/>
  <c r="I21" i="22" s="1"/>
  <c r="K22" i="22"/>
  <c r="M22" i="22"/>
  <c r="O22" i="22"/>
  <c r="O21" i="22" s="1"/>
  <c r="Q22" i="22"/>
  <c r="V22" i="22"/>
  <c r="V21" i="22" s="1"/>
  <c r="G23" i="22"/>
  <c r="I23" i="22"/>
  <c r="K23" i="22"/>
  <c r="K21" i="22" s="1"/>
  <c r="M23" i="22"/>
  <c r="O23" i="22"/>
  <c r="Q23" i="22"/>
  <c r="V23" i="22"/>
  <c r="G24" i="22"/>
  <c r="I24" i="22"/>
  <c r="K24" i="22"/>
  <c r="M24" i="22"/>
  <c r="O24" i="22"/>
  <c r="Q24" i="22"/>
  <c r="Q21" i="22" s="1"/>
  <c r="V24" i="22"/>
  <c r="G25" i="22"/>
  <c r="I25" i="22"/>
  <c r="K25" i="22"/>
  <c r="M25" i="22"/>
  <c r="O25" i="22"/>
  <c r="Q25" i="22"/>
  <c r="V25" i="22"/>
  <c r="G26" i="22"/>
  <c r="I26" i="22"/>
  <c r="K26" i="22"/>
  <c r="M26" i="22"/>
  <c r="O26" i="22"/>
  <c r="Q26" i="22"/>
  <c r="V26" i="22"/>
  <c r="G27" i="22"/>
  <c r="M27" i="22" s="1"/>
  <c r="I27" i="22"/>
  <c r="K27" i="22"/>
  <c r="O27" i="22"/>
  <c r="Q27" i="22"/>
  <c r="V27" i="22"/>
  <c r="G28" i="22"/>
  <c r="M28" i="22" s="1"/>
  <c r="I28" i="22"/>
  <c r="K28" i="22"/>
  <c r="O28" i="22"/>
  <c r="Q28" i="22"/>
  <c r="V28" i="22"/>
  <c r="G29" i="22"/>
  <c r="M29" i="22" s="1"/>
  <c r="I29" i="22"/>
  <c r="K29" i="22"/>
  <c r="O29" i="22"/>
  <c r="Q29" i="22"/>
  <c r="V29" i="22"/>
  <c r="G30" i="22"/>
  <c r="I30" i="22"/>
  <c r="K30" i="22"/>
  <c r="M30" i="22"/>
  <c r="O30" i="22"/>
  <c r="Q30" i="22"/>
  <c r="V30" i="22"/>
  <c r="G31" i="22"/>
  <c r="I31" i="22"/>
  <c r="K31" i="22"/>
  <c r="M31" i="22"/>
  <c r="O31" i="22"/>
  <c r="Q31" i="22"/>
  <c r="V31" i="22"/>
  <c r="G33" i="22"/>
  <c r="I33" i="22"/>
  <c r="I32" i="22" s="1"/>
  <c r="K33" i="22"/>
  <c r="K32" i="22" s="1"/>
  <c r="M33" i="22"/>
  <c r="O33" i="22"/>
  <c r="O32" i="22" s="1"/>
  <c r="Q33" i="22"/>
  <c r="V33" i="22"/>
  <c r="V32" i="22" s="1"/>
  <c r="G34" i="22"/>
  <c r="I34" i="22"/>
  <c r="K34" i="22"/>
  <c r="M34" i="22"/>
  <c r="O34" i="22"/>
  <c r="Q34" i="22"/>
  <c r="Q32" i="22" s="1"/>
  <c r="V34" i="22"/>
  <c r="G35" i="22"/>
  <c r="G32" i="22" s="1"/>
  <c r="I35" i="22"/>
  <c r="K35" i="22"/>
  <c r="O35" i="22"/>
  <c r="Q35" i="22"/>
  <c r="V35" i="22"/>
  <c r="G36" i="22"/>
  <c r="M36" i="22" s="1"/>
  <c r="I36" i="22"/>
  <c r="K36" i="22"/>
  <c r="O36" i="22"/>
  <c r="Q36" i="22"/>
  <c r="V36" i="22"/>
  <c r="G37" i="22"/>
  <c r="M37" i="22" s="1"/>
  <c r="I37" i="22"/>
  <c r="K37" i="22"/>
  <c r="O37" i="22"/>
  <c r="Q37" i="22"/>
  <c r="V37" i="22"/>
  <c r="G38" i="22"/>
  <c r="I38" i="22"/>
  <c r="K38" i="22"/>
  <c r="M38" i="22"/>
  <c r="O38" i="22"/>
  <c r="Q38" i="22"/>
  <c r="V38" i="22"/>
  <c r="G39" i="22"/>
  <c r="I39" i="22"/>
  <c r="K39" i="22"/>
  <c r="M39" i="22"/>
  <c r="O39" i="22"/>
  <c r="Q39" i="22"/>
  <c r="V39" i="22"/>
  <c r="G40" i="22"/>
  <c r="I40" i="22"/>
  <c r="K40" i="22"/>
  <c r="M40" i="22"/>
  <c r="O40" i="22"/>
  <c r="Q40" i="22"/>
  <c r="V40" i="22"/>
  <c r="G41" i="22"/>
  <c r="M41" i="22" s="1"/>
  <c r="I41" i="22"/>
  <c r="K41" i="22"/>
  <c r="O41" i="22"/>
  <c r="Q41" i="22"/>
  <c r="V41" i="22"/>
  <c r="G42" i="22"/>
  <c r="I42" i="22"/>
  <c r="K42" i="22"/>
  <c r="M42" i="22"/>
  <c r="O42" i="22"/>
  <c r="Q42" i="22"/>
  <c r="V42" i="22"/>
  <c r="G43" i="22"/>
  <c r="M43" i="22" s="1"/>
  <c r="I43" i="22"/>
  <c r="K43" i="22"/>
  <c r="O43" i="22"/>
  <c r="Q43" i="22"/>
  <c r="V43" i="22"/>
  <c r="G44" i="22"/>
  <c r="M44" i="22" s="1"/>
  <c r="I44" i="22"/>
  <c r="K44" i="22"/>
  <c r="O44" i="22"/>
  <c r="Q44" i="22"/>
  <c r="V44" i="22"/>
  <c r="G45" i="22"/>
  <c r="M45" i="22" s="1"/>
  <c r="I45" i="22"/>
  <c r="K45" i="22"/>
  <c r="O45" i="22"/>
  <c r="Q45" i="22"/>
  <c r="V45" i="22"/>
  <c r="G46" i="22"/>
  <c r="I46" i="22"/>
  <c r="K46" i="22"/>
  <c r="M46" i="22"/>
  <c r="O46" i="22"/>
  <c r="Q46" i="22"/>
  <c r="V46" i="22"/>
  <c r="G47" i="22"/>
  <c r="I47" i="22"/>
  <c r="K47" i="22"/>
  <c r="M47" i="22"/>
  <c r="O47" i="22"/>
  <c r="Q47" i="22"/>
  <c r="V47" i="22"/>
  <c r="G49" i="22"/>
  <c r="M49" i="22" s="1"/>
  <c r="I49" i="22"/>
  <c r="I48" i="22" s="1"/>
  <c r="K49" i="22"/>
  <c r="K48" i="22" s="1"/>
  <c r="O49" i="22"/>
  <c r="O48" i="22" s="1"/>
  <c r="Q49" i="22"/>
  <c r="V49" i="22"/>
  <c r="V48" i="22" s="1"/>
  <c r="G51" i="22"/>
  <c r="I51" i="22"/>
  <c r="K51" i="22"/>
  <c r="M51" i="22"/>
  <c r="O51" i="22"/>
  <c r="Q51" i="22"/>
  <c r="Q48" i="22" s="1"/>
  <c r="V51" i="22"/>
  <c r="G53" i="22"/>
  <c r="I53" i="22"/>
  <c r="K53" i="22"/>
  <c r="M53" i="22"/>
  <c r="O53" i="22"/>
  <c r="Q53" i="22"/>
  <c r="V53" i="22"/>
  <c r="G55" i="22"/>
  <c r="M55" i="22" s="1"/>
  <c r="I55" i="22"/>
  <c r="K55" i="22"/>
  <c r="O55" i="22"/>
  <c r="Q55" i="22"/>
  <c r="V55" i="22"/>
  <c r="G57" i="22"/>
  <c r="M57" i="22" s="1"/>
  <c r="I57" i="22"/>
  <c r="K57" i="22"/>
  <c r="O57" i="22"/>
  <c r="Q57" i="22"/>
  <c r="V57" i="22"/>
  <c r="G59" i="22"/>
  <c r="I59" i="22"/>
  <c r="K59" i="22"/>
  <c r="M59" i="22"/>
  <c r="O59" i="22"/>
  <c r="Q59" i="22"/>
  <c r="V59" i="22"/>
  <c r="G61" i="22"/>
  <c r="I61" i="22"/>
  <c r="K61" i="22"/>
  <c r="M61" i="22"/>
  <c r="O61" i="22"/>
  <c r="Q61" i="22"/>
  <c r="V61" i="22"/>
  <c r="G65" i="22"/>
  <c r="M65" i="22" s="1"/>
  <c r="I65" i="22"/>
  <c r="K65" i="22"/>
  <c r="O65" i="22"/>
  <c r="Q65" i="22"/>
  <c r="V65" i="22"/>
  <c r="G67" i="22"/>
  <c r="I67" i="22"/>
  <c r="K67" i="22"/>
  <c r="K66" i="22" s="1"/>
  <c r="M67" i="22"/>
  <c r="O67" i="22"/>
  <c r="Q67" i="22"/>
  <c r="Q66" i="22" s="1"/>
  <c r="V67" i="22"/>
  <c r="G68" i="22"/>
  <c r="G66" i="22" s="1"/>
  <c r="I68" i="22"/>
  <c r="K68" i="22"/>
  <c r="M68" i="22"/>
  <c r="O68" i="22"/>
  <c r="Q68" i="22"/>
  <c r="V68" i="22"/>
  <c r="V66" i="22" s="1"/>
  <c r="G69" i="22"/>
  <c r="I69" i="22"/>
  <c r="K69" i="22"/>
  <c r="M69" i="22"/>
  <c r="O69" i="22"/>
  <c r="O66" i="22" s="1"/>
  <c r="Q69" i="22"/>
  <c r="V69" i="22"/>
  <c r="G70" i="22"/>
  <c r="M70" i="22" s="1"/>
  <c r="I70" i="22"/>
  <c r="K70" i="22"/>
  <c r="O70" i="22"/>
  <c r="Q70" i="22"/>
  <c r="V70" i="22"/>
  <c r="G71" i="22"/>
  <c r="I71" i="22"/>
  <c r="I66" i="22" s="1"/>
  <c r="K71" i="22"/>
  <c r="M71" i="22"/>
  <c r="O71" i="22"/>
  <c r="Q71" i="22"/>
  <c r="V71" i="22"/>
  <c r="G72" i="22"/>
  <c r="I72" i="22"/>
  <c r="K72" i="22"/>
  <c r="M72" i="22"/>
  <c r="O72" i="22"/>
  <c r="Q72" i="22"/>
  <c r="V72" i="22"/>
  <c r="G73" i="22"/>
  <c r="M73" i="22" s="1"/>
  <c r="I73" i="22"/>
  <c r="K73" i="22"/>
  <c r="O73" i="22"/>
  <c r="Q73" i="22"/>
  <c r="V73" i="22"/>
  <c r="G74" i="22"/>
  <c r="M74" i="22" s="1"/>
  <c r="I74" i="22"/>
  <c r="K74" i="22"/>
  <c r="O74" i="22"/>
  <c r="Q74" i="22"/>
  <c r="V74" i="22"/>
  <c r="G75" i="22"/>
  <c r="I75" i="22"/>
  <c r="K75" i="22"/>
  <c r="M75" i="22"/>
  <c r="O75" i="22"/>
  <c r="Q75" i="22"/>
  <c r="V75" i="22"/>
  <c r="G76" i="22"/>
  <c r="I76" i="22"/>
  <c r="K76" i="22"/>
  <c r="M76" i="22"/>
  <c r="O76" i="22"/>
  <c r="Q76" i="22"/>
  <c r="V76" i="22"/>
  <c r="G77" i="22"/>
  <c r="I77" i="22"/>
  <c r="K77" i="22"/>
  <c r="M77" i="22"/>
  <c r="O77" i="22"/>
  <c r="Q77" i="22"/>
  <c r="V77" i="22"/>
  <c r="G78" i="22"/>
  <c r="M78" i="22" s="1"/>
  <c r="I78" i="22"/>
  <c r="K78" i="22"/>
  <c r="O78" i="22"/>
  <c r="Q78" i="22"/>
  <c r="V78" i="22"/>
  <c r="G79" i="22"/>
  <c r="I79" i="22"/>
  <c r="K79" i="22"/>
  <c r="M79" i="22"/>
  <c r="O79" i="22"/>
  <c r="Q79" i="22"/>
  <c r="V79" i="22"/>
  <c r="G80" i="22"/>
  <c r="M80" i="22" s="1"/>
  <c r="I80" i="22"/>
  <c r="K80" i="22"/>
  <c r="O80" i="22"/>
  <c r="Q80" i="22"/>
  <c r="V80" i="22"/>
  <c r="G81" i="22"/>
  <c r="M81" i="22" s="1"/>
  <c r="I81" i="22"/>
  <c r="K81" i="22"/>
  <c r="O81" i="22"/>
  <c r="Q81" i="22"/>
  <c r="V81" i="22"/>
  <c r="G82" i="22"/>
  <c r="M82" i="22" s="1"/>
  <c r="I82" i="22"/>
  <c r="K82" i="22"/>
  <c r="O82" i="22"/>
  <c r="Q82" i="22"/>
  <c r="V82" i="22"/>
  <c r="G83" i="22"/>
  <c r="I83" i="22"/>
  <c r="K83" i="22"/>
  <c r="M83" i="22"/>
  <c r="O83" i="22"/>
  <c r="Q83" i="22"/>
  <c r="V83" i="22"/>
  <c r="G84" i="22"/>
  <c r="I84" i="22"/>
  <c r="K84" i="22"/>
  <c r="M84" i="22"/>
  <c r="O84" i="22"/>
  <c r="Q84" i="22"/>
  <c r="V84" i="22"/>
  <c r="G85" i="22"/>
  <c r="I85" i="22"/>
  <c r="K85" i="22"/>
  <c r="M85" i="22"/>
  <c r="O85" i="22"/>
  <c r="Q85" i="22"/>
  <c r="V85" i="22"/>
  <c r="G86" i="22"/>
  <c r="M86" i="22" s="1"/>
  <c r="I86" i="22"/>
  <c r="K86" i="22"/>
  <c r="O86" i="22"/>
  <c r="Q86" i="22"/>
  <c r="V86" i="22"/>
  <c r="G87" i="22"/>
  <c r="I87" i="22"/>
  <c r="K87" i="22"/>
  <c r="M87" i="22"/>
  <c r="O87" i="22"/>
  <c r="Q87" i="22"/>
  <c r="V87" i="22"/>
  <c r="G90" i="22"/>
  <c r="M90" i="22" s="1"/>
  <c r="I90" i="22"/>
  <c r="K90" i="22"/>
  <c r="O90" i="22"/>
  <c r="Q90" i="22"/>
  <c r="V90" i="22"/>
  <c r="G93" i="22"/>
  <c r="M93" i="22" s="1"/>
  <c r="I93" i="22"/>
  <c r="K93" i="22"/>
  <c r="O93" i="22"/>
  <c r="Q93" i="22"/>
  <c r="V93" i="22"/>
  <c r="G96" i="22"/>
  <c r="M96" i="22" s="1"/>
  <c r="I96" i="22"/>
  <c r="K96" i="22"/>
  <c r="O96" i="22"/>
  <c r="Q96" i="22"/>
  <c r="V96" i="22"/>
  <c r="G98" i="22"/>
  <c r="I98" i="22"/>
  <c r="K98" i="22"/>
  <c r="M98" i="22"/>
  <c r="O98" i="22"/>
  <c r="Q98" i="22"/>
  <c r="V98" i="22"/>
  <c r="G100" i="22"/>
  <c r="I100" i="22"/>
  <c r="K100" i="22"/>
  <c r="M100" i="22"/>
  <c r="O100" i="22"/>
  <c r="Q100" i="22"/>
  <c r="V100" i="22"/>
  <c r="G101" i="22"/>
  <c r="I101" i="22"/>
  <c r="K101" i="22"/>
  <c r="M101" i="22"/>
  <c r="O101" i="22"/>
  <c r="Q101" i="22"/>
  <c r="V101" i="22"/>
  <c r="G105" i="22"/>
  <c r="M105" i="22" s="1"/>
  <c r="I105" i="22"/>
  <c r="K105" i="22"/>
  <c r="O105" i="22"/>
  <c r="Q105" i="22"/>
  <c r="V105" i="22"/>
  <c r="G109" i="22"/>
  <c r="I109" i="22"/>
  <c r="K109" i="22"/>
  <c r="M109" i="22"/>
  <c r="O109" i="22"/>
  <c r="Q109" i="22"/>
  <c r="V109" i="22"/>
  <c r="G112" i="22"/>
  <c r="M112" i="22" s="1"/>
  <c r="I112" i="22"/>
  <c r="K112" i="22"/>
  <c r="O112" i="22"/>
  <c r="Q112" i="22"/>
  <c r="V112" i="22"/>
  <c r="G113" i="22"/>
  <c r="M113" i="22" s="1"/>
  <c r="I113" i="22"/>
  <c r="K113" i="22"/>
  <c r="O113" i="22"/>
  <c r="Q113" i="22"/>
  <c r="V113" i="22"/>
  <c r="G114" i="22"/>
  <c r="M114" i="22" s="1"/>
  <c r="I114" i="22"/>
  <c r="K114" i="22"/>
  <c r="O114" i="22"/>
  <c r="Q114" i="22"/>
  <c r="V114" i="22"/>
  <c r="G115" i="22"/>
  <c r="K115" i="22"/>
  <c r="Q115" i="22"/>
  <c r="G116" i="22"/>
  <c r="I116" i="22"/>
  <c r="I115" i="22" s="1"/>
  <c r="K116" i="22"/>
  <c r="M116" i="22"/>
  <c r="M115" i="22" s="1"/>
  <c r="O116" i="22"/>
  <c r="O115" i="22" s="1"/>
  <c r="Q116" i="22"/>
  <c r="V116" i="22"/>
  <c r="V115" i="22" s="1"/>
  <c r="G117" i="22"/>
  <c r="I117" i="22"/>
  <c r="K117" i="22"/>
  <c r="M117" i="22"/>
  <c r="O117" i="22"/>
  <c r="Q117" i="22"/>
  <c r="V117" i="22"/>
  <c r="G118" i="22"/>
  <c r="Q118" i="22"/>
  <c r="G119" i="22"/>
  <c r="I119" i="22"/>
  <c r="I118" i="22" s="1"/>
  <c r="K119" i="22"/>
  <c r="M119" i="22"/>
  <c r="O119" i="22"/>
  <c r="O118" i="22" s="1"/>
  <c r="Q119" i="22"/>
  <c r="V119" i="22"/>
  <c r="V118" i="22" s="1"/>
  <c r="G121" i="22"/>
  <c r="M121" i="22" s="1"/>
  <c r="M118" i="22" s="1"/>
  <c r="I121" i="22"/>
  <c r="K121" i="22"/>
  <c r="K118" i="22" s="1"/>
  <c r="O121" i="22"/>
  <c r="Q121" i="22"/>
  <c r="V121" i="22"/>
  <c r="G123" i="22"/>
  <c r="I123" i="22"/>
  <c r="K123" i="22"/>
  <c r="M123" i="22"/>
  <c r="O123" i="22"/>
  <c r="Q123" i="22"/>
  <c r="V123" i="22"/>
  <c r="I125" i="22"/>
  <c r="O125" i="22"/>
  <c r="V125" i="22"/>
  <c r="G126" i="22"/>
  <c r="G125" i="22" s="1"/>
  <c r="I126" i="22"/>
  <c r="K126" i="22"/>
  <c r="K125" i="22" s="1"/>
  <c r="O126" i="22"/>
  <c r="Q126" i="22"/>
  <c r="Q125" i="22" s="1"/>
  <c r="V126" i="22"/>
  <c r="G128" i="22"/>
  <c r="I128" i="22"/>
  <c r="I127" i="22" s="1"/>
  <c r="K128" i="22"/>
  <c r="K127" i="22" s="1"/>
  <c r="M128" i="22"/>
  <c r="O128" i="22"/>
  <c r="O127" i="22" s="1"/>
  <c r="Q128" i="22"/>
  <c r="Q127" i="22" s="1"/>
  <c r="V128" i="22"/>
  <c r="G129" i="22"/>
  <c r="G127" i="22" s="1"/>
  <c r="I129" i="22"/>
  <c r="K129" i="22"/>
  <c r="O129" i="22"/>
  <c r="Q129" i="22"/>
  <c r="V129" i="22"/>
  <c r="G130" i="22"/>
  <c r="I130" i="22"/>
  <c r="K130" i="22"/>
  <c r="M130" i="22"/>
  <c r="O130" i="22"/>
  <c r="Q130" i="22"/>
  <c r="V130" i="22"/>
  <c r="G131" i="22"/>
  <c r="M131" i="22" s="1"/>
  <c r="I131" i="22"/>
  <c r="K131" i="22"/>
  <c r="O131" i="22"/>
  <c r="Q131" i="22"/>
  <c r="V131" i="22"/>
  <c r="G132" i="22"/>
  <c r="I132" i="22"/>
  <c r="K132" i="22"/>
  <c r="M132" i="22"/>
  <c r="O132" i="22"/>
  <c r="Q132" i="22"/>
  <c r="V132" i="22"/>
  <c r="G134" i="22"/>
  <c r="M134" i="22" s="1"/>
  <c r="I134" i="22"/>
  <c r="K134" i="22"/>
  <c r="O134" i="22"/>
  <c r="Q134" i="22"/>
  <c r="V134" i="22"/>
  <c r="G137" i="22"/>
  <c r="M137" i="22" s="1"/>
  <c r="I137" i="22"/>
  <c r="K137" i="22"/>
  <c r="O137" i="22"/>
  <c r="Q137" i="22"/>
  <c r="V137" i="22"/>
  <c r="G138" i="22"/>
  <c r="I138" i="22"/>
  <c r="K138" i="22"/>
  <c r="M138" i="22"/>
  <c r="O138" i="22"/>
  <c r="Q138" i="22"/>
  <c r="V138" i="22"/>
  <c r="V127" i="22" s="1"/>
  <c r="G139" i="22"/>
  <c r="I139" i="22"/>
  <c r="K139" i="22"/>
  <c r="M139" i="22"/>
  <c r="O139" i="22"/>
  <c r="Q139" i="22"/>
  <c r="V139" i="22"/>
  <c r="G140" i="22"/>
  <c r="M140" i="22" s="1"/>
  <c r="I140" i="22"/>
  <c r="K140" i="22"/>
  <c r="O140" i="22"/>
  <c r="Q140" i="22"/>
  <c r="V140" i="22"/>
  <c r="G141" i="22"/>
  <c r="I141" i="22"/>
  <c r="K141" i="22"/>
  <c r="M141" i="22"/>
  <c r="O141" i="22"/>
  <c r="Q141" i="22"/>
  <c r="V141" i="22"/>
  <c r="G142" i="22"/>
  <c r="M142" i="22" s="1"/>
  <c r="I142" i="22"/>
  <c r="K142" i="22"/>
  <c r="O142" i="22"/>
  <c r="Q142" i="22"/>
  <c r="V142" i="22"/>
  <c r="G143" i="22"/>
  <c r="I143" i="22"/>
  <c r="K143" i="22"/>
  <c r="M143" i="22"/>
  <c r="O143" i="22"/>
  <c r="Q143" i="22"/>
  <c r="V143" i="22"/>
  <c r="G144" i="22"/>
  <c r="M144" i="22" s="1"/>
  <c r="I144" i="22"/>
  <c r="K144" i="22"/>
  <c r="O144" i="22"/>
  <c r="Q144" i="22"/>
  <c r="V144" i="22"/>
  <c r="G145" i="22"/>
  <c r="M145" i="22" s="1"/>
  <c r="I145" i="22"/>
  <c r="K145" i="22"/>
  <c r="O145" i="22"/>
  <c r="Q145" i="22"/>
  <c r="V145" i="22"/>
  <c r="G146" i="22"/>
  <c r="I146" i="22"/>
  <c r="K146" i="22"/>
  <c r="M146" i="22"/>
  <c r="O146" i="22"/>
  <c r="Q146" i="22"/>
  <c r="V146" i="22"/>
  <c r="G147" i="22"/>
  <c r="I147" i="22"/>
  <c r="K147" i="22"/>
  <c r="M147" i="22"/>
  <c r="O147" i="22"/>
  <c r="Q147" i="22"/>
  <c r="V147" i="22"/>
  <c r="G149" i="22"/>
  <c r="M149" i="22" s="1"/>
  <c r="I149" i="22"/>
  <c r="K149" i="22"/>
  <c r="O149" i="22"/>
  <c r="Q149" i="22"/>
  <c r="V149" i="22"/>
  <c r="AE152" i="22"/>
  <c r="AF152" i="22"/>
  <c r="G107" i="21"/>
  <c r="BA21" i="21"/>
  <c r="G8" i="21"/>
  <c r="G9" i="21"/>
  <c r="M9" i="21" s="1"/>
  <c r="I9" i="21"/>
  <c r="I8" i="21" s="1"/>
  <c r="K9" i="21"/>
  <c r="O9" i="21"/>
  <c r="Q9" i="21"/>
  <c r="V9" i="21"/>
  <c r="V8" i="21" s="1"/>
  <c r="G10" i="21"/>
  <c r="M10" i="21" s="1"/>
  <c r="I10" i="21"/>
  <c r="K10" i="21"/>
  <c r="K8" i="21" s="1"/>
  <c r="O10" i="21"/>
  <c r="O8" i="21" s="1"/>
  <c r="Q10" i="21"/>
  <c r="V10" i="21"/>
  <c r="G11" i="21"/>
  <c r="I11" i="21"/>
  <c r="K11" i="21"/>
  <c r="M11" i="21"/>
  <c r="O11" i="21"/>
  <c r="Q11" i="21"/>
  <c r="V11" i="21"/>
  <c r="G12" i="21"/>
  <c r="M12" i="21" s="1"/>
  <c r="I12" i="21"/>
  <c r="K12" i="21"/>
  <c r="O12" i="21"/>
  <c r="Q12" i="21"/>
  <c r="V12" i="21"/>
  <c r="G13" i="21"/>
  <c r="I13" i="21"/>
  <c r="K13" i="21"/>
  <c r="M13" i="21"/>
  <c r="O13" i="21"/>
  <c r="Q13" i="21"/>
  <c r="Q8" i="21" s="1"/>
  <c r="V13" i="21"/>
  <c r="V14" i="21"/>
  <c r="G15" i="21"/>
  <c r="I15" i="21"/>
  <c r="I14" i="21" s="1"/>
  <c r="K15" i="21"/>
  <c r="M15" i="21"/>
  <c r="O15" i="21"/>
  <c r="O14" i="21" s="1"/>
  <c r="Q15" i="21"/>
  <c r="Q14" i="21" s="1"/>
  <c r="V15" i="21"/>
  <c r="G16" i="21"/>
  <c r="G14" i="21" s="1"/>
  <c r="I16" i="21"/>
  <c r="K16" i="21"/>
  <c r="K14" i="21" s="1"/>
  <c r="O16" i="21"/>
  <c r="Q16" i="21"/>
  <c r="V16" i="21"/>
  <c r="G17" i="21"/>
  <c r="I17" i="21"/>
  <c r="K17" i="21"/>
  <c r="M17" i="21"/>
  <c r="O17" i="21"/>
  <c r="Q17" i="21"/>
  <c r="V17" i="21"/>
  <c r="G18" i="21"/>
  <c r="M18" i="21" s="1"/>
  <c r="I18" i="21"/>
  <c r="K18" i="21"/>
  <c r="O18" i="21"/>
  <c r="Q18" i="21"/>
  <c r="V18" i="21"/>
  <c r="G19" i="21"/>
  <c r="I19" i="21"/>
  <c r="K19" i="21"/>
  <c r="M19" i="21"/>
  <c r="O19" i="21"/>
  <c r="Q19" i="21"/>
  <c r="V19" i="21"/>
  <c r="G22" i="21"/>
  <c r="I22" i="21"/>
  <c r="I20" i="21" s="1"/>
  <c r="K22" i="21"/>
  <c r="K20" i="21" s="1"/>
  <c r="M22" i="21"/>
  <c r="O22" i="21"/>
  <c r="Q22" i="21"/>
  <c r="Q20" i="21" s="1"/>
  <c r="V22" i="21"/>
  <c r="G23" i="21"/>
  <c r="G20" i="21" s="1"/>
  <c r="I23" i="21"/>
  <c r="K23" i="21"/>
  <c r="O23" i="21"/>
  <c r="Q23" i="21"/>
  <c r="V23" i="21"/>
  <c r="V20" i="21" s="1"/>
  <c r="G24" i="21"/>
  <c r="I24" i="21"/>
  <c r="K24" i="21"/>
  <c r="M24" i="21"/>
  <c r="O24" i="21"/>
  <c r="Q24" i="21"/>
  <c r="V24" i="21"/>
  <c r="G25" i="21"/>
  <c r="M25" i="21" s="1"/>
  <c r="I25" i="21"/>
  <c r="K25" i="21"/>
  <c r="O25" i="21"/>
  <c r="Q25" i="21"/>
  <c r="V25" i="21"/>
  <c r="G26" i="21"/>
  <c r="I26" i="21"/>
  <c r="K26" i="21"/>
  <c r="M26" i="21"/>
  <c r="O26" i="21"/>
  <c r="Q26" i="21"/>
  <c r="V26" i="21"/>
  <c r="G27" i="21"/>
  <c r="M27" i="21" s="1"/>
  <c r="I27" i="21"/>
  <c r="K27" i="21"/>
  <c r="O27" i="21"/>
  <c r="Q27" i="21"/>
  <c r="V27" i="21"/>
  <c r="G28" i="21"/>
  <c r="I28" i="21"/>
  <c r="K28" i="21"/>
  <c r="M28" i="21"/>
  <c r="O28" i="21"/>
  <c r="Q28" i="21"/>
  <c r="V28" i="21"/>
  <c r="G29" i="21"/>
  <c r="M29" i="21" s="1"/>
  <c r="I29" i="21"/>
  <c r="K29" i="21"/>
  <c r="O29" i="21"/>
  <c r="O20" i="21" s="1"/>
  <c r="Q29" i="21"/>
  <c r="V29" i="21"/>
  <c r="G30" i="21"/>
  <c r="I30" i="21"/>
  <c r="K30" i="21"/>
  <c r="M30" i="21"/>
  <c r="O30" i="21"/>
  <c r="Q30" i="21"/>
  <c r="V30" i="21"/>
  <c r="G31" i="21"/>
  <c r="M31" i="21" s="1"/>
  <c r="I31" i="21"/>
  <c r="K31" i="21"/>
  <c r="O31" i="21"/>
  <c r="Q31" i="21"/>
  <c r="V31" i="21"/>
  <c r="G32" i="21"/>
  <c r="I32" i="21"/>
  <c r="K32" i="21"/>
  <c r="M32" i="21"/>
  <c r="O32" i="21"/>
  <c r="Q32" i="21"/>
  <c r="V32" i="21"/>
  <c r="G33" i="21"/>
  <c r="M33" i="21" s="1"/>
  <c r="I33" i="21"/>
  <c r="K33" i="21"/>
  <c r="O33" i="21"/>
  <c r="Q33" i="21"/>
  <c r="V33" i="21"/>
  <c r="G34" i="21"/>
  <c r="I34" i="21"/>
  <c r="K34" i="21"/>
  <c r="M34" i="21"/>
  <c r="O34" i="21"/>
  <c r="Q34" i="21"/>
  <c r="V34" i="21"/>
  <c r="G35" i="21"/>
  <c r="M35" i="21" s="1"/>
  <c r="I35" i="21"/>
  <c r="K35" i="21"/>
  <c r="O35" i="21"/>
  <c r="Q35" i="21"/>
  <c r="V35" i="21"/>
  <c r="G36" i="21"/>
  <c r="I36" i="21"/>
  <c r="K36" i="21"/>
  <c r="M36" i="21"/>
  <c r="O36" i="21"/>
  <c r="Q36" i="21"/>
  <c r="V36" i="21"/>
  <c r="G38" i="21"/>
  <c r="I38" i="21"/>
  <c r="I37" i="21" s="1"/>
  <c r="K38" i="21"/>
  <c r="K37" i="21" s="1"/>
  <c r="M38" i="21"/>
  <c r="O38" i="21"/>
  <c r="Q38" i="21"/>
  <c r="Q37" i="21" s="1"/>
  <c r="V38" i="21"/>
  <c r="G39" i="21"/>
  <c r="M39" i="21" s="1"/>
  <c r="I39" i="21"/>
  <c r="K39" i="21"/>
  <c r="O39" i="21"/>
  <c r="Q39" i="21"/>
  <c r="V39" i="21"/>
  <c r="V37" i="21" s="1"/>
  <c r="G40" i="21"/>
  <c r="I40" i="21"/>
  <c r="K40" i="21"/>
  <c r="M40" i="21"/>
  <c r="O40" i="21"/>
  <c r="Q40" i="21"/>
  <c r="V40" i="21"/>
  <c r="G41" i="21"/>
  <c r="M41" i="21" s="1"/>
  <c r="I41" i="21"/>
  <c r="K41" i="21"/>
  <c r="O41" i="21"/>
  <c r="Q41" i="21"/>
  <c r="V41" i="21"/>
  <c r="G42" i="21"/>
  <c r="I42" i="21"/>
  <c r="K42" i="21"/>
  <c r="M42" i="21"/>
  <c r="O42" i="21"/>
  <c r="Q42" i="21"/>
  <c r="V42" i="21"/>
  <c r="G43" i="21"/>
  <c r="M43" i="21" s="1"/>
  <c r="I43" i="21"/>
  <c r="K43" i="21"/>
  <c r="O43" i="21"/>
  <c r="Q43" i="21"/>
  <c r="V43" i="21"/>
  <c r="G44" i="21"/>
  <c r="I44" i="21"/>
  <c r="K44" i="21"/>
  <c r="M44" i="21"/>
  <c r="O44" i="21"/>
  <c r="Q44" i="21"/>
  <c r="V44" i="21"/>
  <c r="G45" i="21"/>
  <c r="M45" i="21" s="1"/>
  <c r="I45" i="21"/>
  <c r="K45" i="21"/>
  <c r="O45" i="21"/>
  <c r="O37" i="21" s="1"/>
  <c r="Q45" i="21"/>
  <c r="V45" i="21"/>
  <c r="G46" i="21"/>
  <c r="I46" i="21"/>
  <c r="K46" i="21"/>
  <c r="M46" i="21"/>
  <c r="O46" i="21"/>
  <c r="Q46" i="21"/>
  <c r="V46" i="21"/>
  <c r="G47" i="21"/>
  <c r="M47" i="21" s="1"/>
  <c r="I47" i="21"/>
  <c r="K47" i="21"/>
  <c r="O47" i="21"/>
  <c r="Q47" i="21"/>
  <c r="V47" i="21"/>
  <c r="G48" i="21"/>
  <c r="I48" i="21"/>
  <c r="K48" i="21"/>
  <c r="M48" i="21"/>
  <c r="O48" i="21"/>
  <c r="Q48" i="21"/>
  <c r="V48" i="21"/>
  <c r="G49" i="21"/>
  <c r="M49" i="21" s="1"/>
  <c r="I49" i="21"/>
  <c r="K49" i="21"/>
  <c r="O49" i="21"/>
  <c r="Q49" i="21"/>
  <c r="V49" i="21"/>
  <c r="G50" i="21"/>
  <c r="I50" i="21"/>
  <c r="K50" i="21"/>
  <c r="M50" i="21"/>
  <c r="O50" i="21"/>
  <c r="Q50" i="21"/>
  <c r="V50" i="21"/>
  <c r="G51" i="21"/>
  <c r="M51" i="21" s="1"/>
  <c r="I51" i="21"/>
  <c r="K51" i="21"/>
  <c r="O51" i="21"/>
  <c r="Q51" i="21"/>
  <c r="V51" i="21"/>
  <c r="G52" i="21"/>
  <c r="I52" i="21"/>
  <c r="K52" i="21"/>
  <c r="M52" i="21"/>
  <c r="O52" i="21"/>
  <c r="Q52" i="21"/>
  <c r="V52" i="21"/>
  <c r="G53" i="21"/>
  <c r="M53" i="21" s="1"/>
  <c r="I53" i="21"/>
  <c r="K53" i="21"/>
  <c r="O53" i="21"/>
  <c r="Q53" i="21"/>
  <c r="V53" i="21"/>
  <c r="G54" i="21"/>
  <c r="I54" i="21"/>
  <c r="K54" i="21"/>
  <c r="M54" i="21"/>
  <c r="O54" i="21"/>
  <c r="Q54" i="21"/>
  <c r="V54" i="21"/>
  <c r="G56" i="21"/>
  <c r="I56" i="21"/>
  <c r="I55" i="21" s="1"/>
  <c r="K56" i="21"/>
  <c r="M56" i="21"/>
  <c r="O56" i="21"/>
  <c r="O55" i="21" s="1"/>
  <c r="Q56" i="21"/>
  <c r="Q55" i="21" s="1"/>
  <c r="V56" i="21"/>
  <c r="G57" i="21"/>
  <c r="G55" i="21" s="1"/>
  <c r="I57" i="21"/>
  <c r="K57" i="21"/>
  <c r="O57" i="21"/>
  <c r="Q57" i="21"/>
  <c r="V57" i="21"/>
  <c r="G58" i="21"/>
  <c r="I58" i="21"/>
  <c r="K58" i="21"/>
  <c r="M58" i="21"/>
  <c r="O58" i="21"/>
  <c r="Q58" i="21"/>
  <c r="V58" i="21"/>
  <c r="G59" i="21"/>
  <c r="M59" i="21" s="1"/>
  <c r="I59" i="21"/>
  <c r="K59" i="21"/>
  <c r="K55" i="21" s="1"/>
  <c r="O59" i="21"/>
  <c r="Q59" i="21"/>
  <c r="V59" i="21"/>
  <c r="G60" i="21"/>
  <c r="I60" i="21"/>
  <c r="K60" i="21"/>
  <c r="M60" i="21"/>
  <c r="O60" i="21"/>
  <c r="Q60" i="21"/>
  <c r="V60" i="21"/>
  <c r="G61" i="21"/>
  <c r="M61" i="21" s="1"/>
  <c r="I61" i="21"/>
  <c r="K61" i="21"/>
  <c r="O61" i="21"/>
  <c r="Q61" i="21"/>
  <c r="V61" i="21"/>
  <c r="G62" i="21"/>
  <c r="I62" i="21"/>
  <c r="K62" i="21"/>
  <c r="M62" i="21"/>
  <c r="O62" i="21"/>
  <c r="Q62" i="21"/>
  <c r="V62" i="21"/>
  <c r="G63" i="21"/>
  <c r="M63" i="21" s="1"/>
  <c r="I63" i="21"/>
  <c r="K63" i="21"/>
  <c r="O63" i="21"/>
  <c r="Q63" i="21"/>
  <c r="V63" i="21"/>
  <c r="V55" i="21" s="1"/>
  <c r="G64" i="21"/>
  <c r="I64" i="21"/>
  <c r="K64" i="21"/>
  <c r="M64" i="21"/>
  <c r="O64" i="21"/>
  <c r="Q64" i="21"/>
  <c r="V64" i="21"/>
  <c r="G65" i="21"/>
  <c r="M65" i="21" s="1"/>
  <c r="I65" i="21"/>
  <c r="K65" i="21"/>
  <c r="O65" i="21"/>
  <c r="Q65" i="21"/>
  <c r="V65" i="21"/>
  <c r="G66" i="21"/>
  <c r="I66" i="21"/>
  <c r="K66" i="21"/>
  <c r="M66" i="21"/>
  <c r="O66" i="21"/>
  <c r="Q66" i="21"/>
  <c r="V66" i="21"/>
  <c r="G67" i="21"/>
  <c r="M67" i="21" s="1"/>
  <c r="I67" i="21"/>
  <c r="K67" i="21"/>
  <c r="O67" i="21"/>
  <c r="Q67" i="21"/>
  <c r="V67" i="21"/>
  <c r="G68" i="21"/>
  <c r="I68" i="21"/>
  <c r="K68" i="21"/>
  <c r="M68" i="21"/>
  <c r="O68" i="21"/>
  <c r="Q68" i="21"/>
  <c r="V68" i="21"/>
  <c r="G69" i="21"/>
  <c r="M69" i="21" s="1"/>
  <c r="I69" i="21"/>
  <c r="K69" i="21"/>
  <c r="O69" i="21"/>
  <c r="Q69" i="21"/>
  <c r="V69" i="21"/>
  <c r="G70" i="21"/>
  <c r="M70" i="21" s="1"/>
  <c r="I70" i="21"/>
  <c r="K70" i="21"/>
  <c r="O70" i="21"/>
  <c r="Q70" i="21"/>
  <c r="V70" i="21"/>
  <c r="G71" i="21"/>
  <c r="M71" i="21" s="1"/>
  <c r="I71" i="21"/>
  <c r="K71" i="21"/>
  <c r="O71" i="21"/>
  <c r="Q71" i="21"/>
  <c r="V71" i="21"/>
  <c r="G72" i="21"/>
  <c r="I72" i="21"/>
  <c r="K72" i="21"/>
  <c r="M72" i="21"/>
  <c r="O72" i="21"/>
  <c r="Q72" i="21"/>
  <c r="V72" i="21"/>
  <c r="G73" i="21"/>
  <c r="M73" i="21" s="1"/>
  <c r="I73" i="21"/>
  <c r="K73" i="21"/>
  <c r="O73" i="21"/>
  <c r="Q73" i="21"/>
  <c r="V73" i="21"/>
  <c r="G74" i="21"/>
  <c r="I74" i="21"/>
  <c r="K74" i="21"/>
  <c r="M74" i="21"/>
  <c r="O74" i="21"/>
  <c r="Q74" i="21"/>
  <c r="V74" i="21"/>
  <c r="G75" i="21"/>
  <c r="I75" i="21"/>
  <c r="K75" i="21"/>
  <c r="M75" i="21"/>
  <c r="O75" i="21"/>
  <c r="Q75" i="21"/>
  <c r="V75" i="21"/>
  <c r="Q76" i="21"/>
  <c r="G77" i="21"/>
  <c r="M77" i="21" s="1"/>
  <c r="M76" i="21" s="1"/>
  <c r="I77" i="21"/>
  <c r="I76" i="21" s="1"/>
  <c r="K77" i="21"/>
  <c r="K76" i="21" s="1"/>
  <c r="O77" i="21"/>
  <c r="O76" i="21" s="1"/>
  <c r="Q77" i="21"/>
  <c r="V77" i="21"/>
  <c r="V76" i="21" s="1"/>
  <c r="G79" i="21"/>
  <c r="G78" i="21" s="1"/>
  <c r="I79" i="21"/>
  <c r="K79" i="21"/>
  <c r="K78" i="21" s="1"/>
  <c r="O79" i="21"/>
  <c r="O78" i="21" s="1"/>
  <c r="Q79" i="21"/>
  <c r="V79" i="21"/>
  <c r="V78" i="21" s="1"/>
  <c r="G80" i="21"/>
  <c r="I80" i="21"/>
  <c r="K80" i="21"/>
  <c r="M80" i="21"/>
  <c r="O80" i="21"/>
  <c r="Q80" i="21"/>
  <c r="V80" i="21"/>
  <c r="G81" i="21"/>
  <c r="M81" i="21" s="1"/>
  <c r="I81" i="21"/>
  <c r="K81" i="21"/>
  <c r="O81" i="21"/>
  <c r="Q81" i="21"/>
  <c r="V81" i="21"/>
  <c r="G82" i="21"/>
  <c r="I82" i="21"/>
  <c r="I78" i="21" s="1"/>
  <c r="K82" i="21"/>
  <c r="M82" i="21"/>
  <c r="O82" i="21"/>
  <c r="Q82" i="21"/>
  <c r="V82" i="21"/>
  <c r="G83" i="21"/>
  <c r="I83" i="21"/>
  <c r="K83" i="21"/>
  <c r="M83" i="21"/>
  <c r="O83" i="21"/>
  <c r="Q83" i="21"/>
  <c r="V83" i="21"/>
  <c r="G84" i="21"/>
  <c r="I84" i="21"/>
  <c r="K84" i="21"/>
  <c r="M84" i="21"/>
  <c r="O84" i="21"/>
  <c r="Q84" i="21"/>
  <c r="V84" i="21"/>
  <c r="G85" i="21"/>
  <c r="M85" i="21" s="1"/>
  <c r="I85" i="21"/>
  <c r="K85" i="21"/>
  <c r="O85" i="21"/>
  <c r="Q85" i="21"/>
  <c r="V85" i="21"/>
  <c r="G86" i="21"/>
  <c r="M86" i="21" s="1"/>
  <c r="I86" i="21"/>
  <c r="K86" i="21"/>
  <c r="O86" i="21"/>
  <c r="Q86" i="21"/>
  <c r="Q78" i="21" s="1"/>
  <c r="V86" i="21"/>
  <c r="G87" i="21"/>
  <c r="M87" i="21" s="1"/>
  <c r="I87" i="21"/>
  <c r="K87" i="21"/>
  <c r="O87" i="21"/>
  <c r="Q87" i="21"/>
  <c r="V87" i="21"/>
  <c r="G88" i="21"/>
  <c r="I88" i="21"/>
  <c r="K88" i="21"/>
  <c r="M88" i="21"/>
  <c r="O88" i="21"/>
  <c r="Q88" i="21"/>
  <c r="V88" i="21"/>
  <c r="G89" i="21"/>
  <c r="M89" i="21" s="1"/>
  <c r="I89" i="21"/>
  <c r="K89" i="21"/>
  <c r="O89" i="21"/>
  <c r="Q89" i="21"/>
  <c r="V89" i="21"/>
  <c r="G90" i="21"/>
  <c r="I90" i="21"/>
  <c r="K90" i="21"/>
  <c r="M90" i="21"/>
  <c r="O90" i="21"/>
  <c r="Q90" i="21"/>
  <c r="V90" i="21"/>
  <c r="G91" i="21"/>
  <c r="I91" i="21"/>
  <c r="K91" i="21"/>
  <c r="M91" i="21"/>
  <c r="O91" i="21"/>
  <c r="Q91" i="21"/>
  <c r="V91" i="21"/>
  <c r="G92" i="21"/>
  <c r="I92" i="21"/>
  <c r="K92" i="21"/>
  <c r="M92" i="21"/>
  <c r="O92" i="21"/>
  <c r="Q92" i="21"/>
  <c r="V92" i="21"/>
  <c r="G93" i="21"/>
  <c r="M93" i="21" s="1"/>
  <c r="I93" i="21"/>
  <c r="K93" i="21"/>
  <c r="O93" i="21"/>
  <c r="Q93" i="21"/>
  <c r="V93" i="21"/>
  <c r="G94" i="21"/>
  <c r="M94" i="21" s="1"/>
  <c r="I94" i="21"/>
  <c r="K94" i="21"/>
  <c r="O94" i="21"/>
  <c r="Q94" i="21"/>
  <c r="V94" i="21"/>
  <c r="G95" i="21"/>
  <c r="M95" i="21" s="1"/>
  <c r="I95" i="21"/>
  <c r="K95" i="21"/>
  <c r="O95" i="21"/>
  <c r="Q95" i="21"/>
  <c r="V95" i="21"/>
  <c r="G96" i="21"/>
  <c r="I96" i="21"/>
  <c r="K96" i="21"/>
  <c r="M96" i="21"/>
  <c r="O96" i="21"/>
  <c r="Q96" i="21"/>
  <c r="V96" i="21"/>
  <c r="G97" i="21"/>
  <c r="M97" i="21" s="1"/>
  <c r="I97" i="21"/>
  <c r="K97" i="21"/>
  <c r="O97" i="21"/>
  <c r="Q97" i="21"/>
  <c r="V97" i="21"/>
  <c r="G98" i="21"/>
  <c r="I98" i="21"/>
  <c r="K98" i="21"/>
  <c r="M98" i="21"/>
  <c r="O98" i="21"/>
  <c r="Q98" i="21"/>
  <c r="V98" i="21"/>
  <c r="G99" i="21"/>
  <c r="I99" i="21"/>
  <c r="K99" i="21"/>
  <c r="M99" i="21"/>
  <c r="O99" i="21"/>
  <c r="Q99" i="21"/>
  <c r="V99" i="21"/>
  <c r="G100" i="21"/>
  <c r="I100" i="21"/>
  <c r="K100" i="21"/>
  <c r="M100" i="21"/>
  <c r="O100" i="21"/>
  <c r="Q100" i="21"/>
  <c r="V100" i="21"/>
  <c r="G101" i="21"/>
  <c r="M101" i="21" s="1"/>
  <c r="I101" i="21"/>
  <c r="K101" i="21"/>
  <c r="O101" i="21"/>
  <c r="Q101" i="21"/>
  <c r="V101" i="21"/>
  <c r="G102" i="21"/>
  <c r="M102" i="21" s="1"/>
  <c r="I102" i="21"/>
  <c r="K102" i="21"/>
  <c r="O102" i="21"/>
  <c r="Q102" i="21"/>
  <c r="V102" i="21"/>
  <c r="G103" i="21"/>
  <c r="M103" i="21" s="1"/>
  <c r="I103" i="21"/>
  <c r="K103" i="21"/>
  <c r="O103" i="21"/>
  <c r="Q103" i="21"/>
  <c r="V103" i="21"/>
  <c r="I104" i="21"/>
  <c r="G105" i="21"/>
  <c r="G104" i="21" s="1"/>
  <c r="I105" i="21"/>
  <c r="K105" i="21"/>
  <c r="K104" i="21" s="1"/>
  <c r="O105" i="21"/>
  <c r="O104" i="21" s="1"/>
  <c r="Q105" i="21"/>
  <c r="Q104" i="21" s="1"/>
  <c r="V105" i="21"/>
  <c r="V104" i="21" s="1"/>
  <c r="AE107" i="21"/>
  <c r="AF107" i="21"/>
  <c r="G80" i="20"/>
  <c r="G9" i="20"/>
  <c r="M9" i="20" s="1"/>
  <c r="I9" i="20"/>
  <c r="I8" i="20" s="1"/>
  <c r="K9" i="20"/>
  <c r="K8" i="20" s="1"/>
  <c r="O9" i="20"/>
  <c r="O8" i="20" s="1"/>
  <c r="Q9" i="20"/>
  <c r="V9" i="20"/>
  <c r="G10" i="20"/>
  <c r="M10" i="20" s="1"/>
  <c r="I10" i="20"/>
  <c r="K10" i="20"/>
  <c r="O10" i="20"/>
  <c r="Q10" i="20"/>
  <c r="Q8" i="20" s="1"/>
  <c r="V10" i="20"/>
  <c r="G11" i="20"/>
  <c r="I11" i="20"/>
  <c r="K11" i="20"/>
  <c r="M11" i="20"/>
  <c r="O11" i="20"/>
  <c r="Q11" i="20"/>
  <c r="V11" i="20"/>
  <c r="G12" i="20"/>
  <c r="I12" i="20"/>
  <c r="K12" i="20"/>
  <c r="M12" i="20"/>
  <c r="O12" i="20"/>
  <c r="Q12" i="20"/>
  <c r="V12" i="20"/>
  <c r="G13" i="20"/>
  <c r="I13" i="20"/>
  <c r="K13" i="20"/>
  <c r="M13" i="20"/>
  <c r="O13" i="20"/>
  <c r="Q13" i="20"/>
  <c r="V13" i="20"/>
  <c r="G14" i="20"/>
  <c r="I14" i="20"/>
  <c r="K14" i="20"/>
  <c r="M14" i="20"/>
  <c r="O14" i="20"/>
  <c r="Q14" i="20"/>
  <c r="V14" i="20"/>
  <c r="V8" i="20" s="1"/>
  <c r="G15" i="20"/>
  <c r="I15" i="20"/>
  <c r="K15" i="20"/>
  <c r="M15" i="20"/>
  <c r="O15" i="20"/>
  <c r="Q15" i="20"/>
  <c r="V15" i="20"/>
  <c r="G16" i="20"/>
  <c r="G8" i="20" s="1"/>
  <c r="I16" i="20"/>
  <c r="K16" i="20"/>
  <c r="O16" i="20"/>
  <c r="Q16" i="20"/>
  <c r="V16" i="20"/>
  <c r="G17" i="20"/>
  <c r="M17" i="20" s="1"/>
  <c r="I17" i="20"/>
  <c r="K17" i="20"/>
  <c r="O17" i="20"/>
  <c r="Q17" i="20"/>
  <c r="V17" i="20"/>
  <c r="G19" i="20"/>
  <c r="I19" i="20"/>
  <c r="I18" i="20" s="1"/>
  <c r="K19" i="20"/>
  <c r="M19" i="20"/>
  <c r="O19" i="20"/>
  <c r="O18" i="20" s="1"/>
  <c r="Q19" i="20"/>
  <c r="V19" i="20"/>
  <c r="V18" i="20" s="1"/>
  <c r="G20" i="20"/>
  <c r="I20" i="20"/>
  <c r="K20" i="20"/>
  <c r="K18" i="20" s="1"/>
  <c r="M20" i="20"/>
  <c r="O20" i="20"/>
  <c r="Q20" i="20"/>
  <c r="V20" i="20"/>
  <c r="G21" i="20"/>
  <c r="I21" i="20"/>
  <c r="K21" i="20"/>
  <c r="M21" i="20"/>
  <c r="O21" i="20"/>
  <c r="Q21" i="20"/>
  <c r="Q18" i="20" s="1"/>
  <c r="V21" i="20"/>
  <c r="G22" i="20"/>
  <c r="I22" i="20"/>
  <c r="K22" i="20"/>
  <c r="M22" i="20"/>
  <c r="O22" i="20"/>
  <c r="Q22" i="20"/>
  <c r="V22" i="20"/>
  <c r="G23" i="20"/>
  <c r="I23" i="20"/>
  <c r="K23" i="20"/>
  <c r="M23" i="20"/>
  <c r="O23" i="20"/>
  <c r="Q23" i="20"/>
  <c r="V23" i="20"/>
  <c r="G24" i="20"/>
  <c r="M24" i="20" s="1"/>
  <c r="I24" i="20"/>
  <c r="K24" i="20"/>
  <c r="O24" i="20"/>
  <c r="Q24" i="20"/>
  <c r="V24" i="20"/>
  <c r="G25" i="20"/>
  <c r="M25" i="20" s="1"/>
  <c r="I25" i="20"/>
  <c r="K25" i="20"/>
  <c r="O25" i="20"/>
  <c r="Q25" i="20"/>
  <c r="V25" i="20"/>
  <c r="G26" i="20"/>
  <c r="M26" i="20" s="1"/>
  <c r="I26" i="20"/>
  <c r="K26" i="20"/>
  <c r="O26" i="20"/>
  <c r="Q26" i="20"/>
  <c r="V26" i="20"/>
  <c r="G27" i="20"/>
  <c r="I27" i="20"/>
  <c r="K27" i="20"/>
  <c r="M27" i="20"/>
  <c r="O27" i="20"/>
  <c r="Q27" i="20"/>
  <c r="V27" i="20"/>
  <c r="G28" i="20"/>
  <c r="I28" i="20"/>
  <c r="K28" i="20"/>
  <c r="M28" i="20"/>
  <c r="O28" i="20"/>
  <c r="Q28" i="20"/>
  <c r="V28" i="20"/>
  <c r="G29" i="20"/>
  <c r="I29" i="20"/>
  <c r="K29" i="20"/>
  <c r="M29" i="20"/>
  <c r="O29" i="20"/>
  <c r="Q29" i="20"/>
  <c r="V29" i="20"/>
  <c r="G30" i="20"/>
  <c r="I30" i="20"/>
  <c r="K30" i="20"/>
  <c r="M30" i="20"/>
  <c r="O30" i="20"/>
  <c r="Q30" i="20"/>
  <c r="V30" i="20"/>
  <c r="G31" i="20"/>
  <c r="I31" i="20"/>
  <c r="K31" i="20"/>
  <c r="M31" i="20"/>
  <c r="O31" i="20"/>
  <c r="Q31" i="20"/>
  <c r="V31" i="20"/>
  <c r="G32" i="20"/>
  <c r="M32" i="20" s="1"/>
  <c r="I32" i="20"/>
  <c r="K32" i="20"/>
  <c r="O32" i="20"/>
  <c r="Q32" i="20"/>
  <c r="V32" i="20"/>
  <c r="G33" i="20"/>
  <c r="M33" i="20" s="1"/>
  <c r="I33" i="20"/>
  <c r="K33" i="20"/>
  <c r="O33" i="20"/>
  <c r="Q33" i="20"/>
  <c r="V33" i="20"/>
  <c r="G34" i="20"/>
  <c r="M34" i="20" s="1"/>
  <c r="I34" i="20"/>
  <c r="K34" i="20"/>
  <c r="O34" i="20"/>
  <c r="Q34" i="20"/>
  <c r="V34" i="20"/>
  <c r="G35" i="20"/>
  <c r="I35" i="20"/>
  <c r="K35" i="20"/>
  <c r="M35" i="20"/>
  <c r="O35" i="20"/>
  <c r="Q35" i="20"/>
  <c r="V35" i="20"/>
  <c r="G36" i="20"/>
  <c r="I36" i="20"/>
  <c r="K36" i="20"/>
  <c r="M36" i="20"/>
  <c r="O36" i="20"/>
  <c r="Q36" i="20"/>
  <c r="V36" i="20"/>
  <c r="G37" i="20"/>
  <c r="I37" i="20"/>
  <c r="K37" i="20"/>
  <c r="M37" i="20"/>
  <c r="O37" i="20"/>
  <c r="Q37" i="20"/>
  <c r="V37" i="20"/>
  <c r="G38" i="20"/>
  <c r="I38" i="20"/>
  <c r="K38" i="20"/>
  <c r="M38" i="20"/>
  <c r="O38" i="20"/>
  <c r="Q38" i="20"/>
  <c r="V38" i="20"/>
  <c r="G39" i="20"/>
  <c r="I39" i="20"/>
  <c r="K39" i="20"/>
  <c r="M39" i="20"/>
  <c r="O39" i="20"/>
  <c r="Q39" i="20"/>
  <c r="V39" i="20"/>
  <c r="G40" i="20"/>
  <c r="M40" i="20" s="1"/>
  <c r="I40" i="20"/>
  <c r="K40" i="20"/>
  <c r="O40" i="20"/>
  <c r="Q40" i="20"/>
  <c r="V40" i="20"/>
  <c r="G41" i="20"/>
  <c r="M41" i="20" s="1"/>
  <c r="I41" i="20"/>
  <c r="K41" i="20"/>
  <c r="O41" i="20"/>
  <c r="Q41" i="20"/>
  <c r="V41" i="20"/>
  <c r="G42" i="20"/>
  <c r="M42" i="20" s="1"/>
  <c r="I42" i="20"/>
  <c r="K42" i="20"/>
  <c r="O42" i="20"/>
  <c r="Q42" i="20"/>
  <c r="V42" i="20"/>
  <c r="G43" i="20"/>
  <c r="I43" i="20"/>
  <c r="K43" i="20"/>
  <c r="M43" i="20"/>
  <c r="O43" i="20"/>
  <c r="Q43" i="20"/>
  <c r="V43" i="20"/>
  <c r="G44" i="20"/>
  <c r="I44" i="20"/>
  <c r="K44" i="20"/>
  <c r="M44" i="20"/>
  <c r="O44" i="20"/>
  <c r="Q44" i="20"/>
  <c r="V44" i="20"/>
  <c r="G45" i="20"/>
  <c r="I45" i="20"/>
  <c r="K45" i="20"/>
  <c r="M45" i="20"/>
  <c r="O45" i="20"/>
  <c r="Q45" i="20"/>
  <c r="V45" i="20"/>
  <c r="G46" i="20"/>
  <c r="I46" i="20"/>
  <c r="K46" i="20"/>
  <c r="M46" i="20"/>
  <c r="O46" i="20"/>
  <c r="Q46" i="20"/>
  <c r="V46" i="20"/>
  <c r="G47" i="20"/>
  <c r="I47" i="20"/>
  <c r="K47" i="20"/>
  <c r="M47" i="20"/>
  <c r="O47" i="20"/>
  <c r="Q47" i="20"/>
  <c r="V47" i="20"/>
  <c r="G48" i="20"/>
  <c r="M48" i="20" s="1"/>
  <c r="I48" i="20"/>
  <c r="K48" i="20"/>
  <c r="O48" i="20"/>
  <c r="Q48" i="20"/>
  <c r="V48" i="20"/>
  <c r="G49" i="20"/>
  <c r="M49" i="20" s="1"/>
  <c r="I49" i="20"/>
  <c r="K49" i="20"/>
  <c r="O49" i="20"/>
  <c r="Q49" i="20"/>
  <c r="V49" i="20"/>
  <c r="G50" i="20"/>
  <c r="K50" i="20"/>
  <c r="G51" i="20"/>
  <c r="I51" i="20"/>
  <c r="I50" i="20" s="1"/>
  <c r="K51" i="20"/>
  <c r="M51" i="20"/>
  <c r="M50" i="20" s="1"/>
  <c r="O51" i="20"/>
  <c r="O50" i="20" s="1"/>
  <c r="Q51" i="20"/>
  <c r="Q50" i="20" s="1"/>
  <c r="V51" i="20"/>
  <c r="V50" i="20" s="1"/>
  <c r="G53" i="20"/>
  <c r="I53" i="20"/>
  <c r="I52" i="20" s="1"/>
  <c r="K53" i="20"/>
  <c r="M53" i="20"/>
  <c r="O53" i="20"/>
  <c r="Q53" i="20"/>
  <c r="Q52" i="20" s="1"/>
  <c r="V53" i="20"/>
  <c r="V52" i="20" s="1"/>
  <c r="G54" i="20"/>
  <c r="M54" i="20" s="1"/>
  <c r="I54" i="20"/>
  <c r="K54" i="20"/>
  <c r="O54" i="20"/>
  <c r="O52" i="20" s="1"/>
  <c r="Q54" i="20"/>
  <c r="V54" i="20"/>
  <c r="G55" i="20"/>
  <c r="I55" i="20"/>
  <c r="K55" i="20"/>
  <c r="M55" i="20"/>
  <c r="O55" i="20"/>
  <c r="Q55" i="20"/>
  <c r="V55" i="20"/>
  <c r="G56" i="20"/>
  <c r="M56" i="20" s="1"/>
  <c r="I56" i="20"/>
  <c r="K56" i="20"/>
  <c r="O56" i="20"/>
  <c r="Q56" i="20"/>
  <c r="V56" i="20"/>
  <c r="G57" i="20"/>
  <c r="M57" i="20" s="1"/>
  <c r="I57" i="20"/>
  <c r="K57" i="20"/>
  <c r="O57" i="20"/>
  <c r="Q57" i="20"/>
  <c r="V57" i="20"/>
  <c r="G58" i="20"/>
  <c r="M58" i="20" s="1"/>
  <c r="I58" i="20"/>
  <c r="K58" i="20"/>
  <c r="O58" i="20"/>
  <c r="Q58" i="20"/>
  <c r="V58" i="20"/>
  <c r="G59" i="20"/>
  <c r="I59" i="20"/>
  <c r="K59" i="20"/>
  <c r="M59" i="20"/>
  <c r="O59" i="20"/>
  <c r="Q59" i="20"/>
  <c r="V59" i="20"/>
  <c r="G60" i="20"/>
  <c r="M60" i="20" s="1"/>
  <c r="I60" i="20"/>
  <c r="K60" i="20"/>
  <c r="K52" i="20" s="1"/>
  <c r="O60" i="20"/>
  <c r="Q60" i="20"/>
  <c r="V60" i="20"/>
  <c r="G61" i="20"/>
  <c r="I61" i="20"/>
  <c r="K61" i="20"/>
  <c r="M61" i="20"/>
  <c r="O61" i="20"/>
  <c r="Q61" i="20"/>
  <c r="V61" i="20"/>
  <c r="G62" i="20"/>
  <c r="M62" i="20" s="1"/>
  <c r="I62" i="20"/>
  <c r="K62" i="20"/>
  <c r="O62" i="20"/>
  <c r="Q62" i="20"/>
  <c r="V62" i="20"/>
  <c r="G63" i="20"/>
  <c r="I63" i="20"/>
  <c r="K63" i="20"/>
  <c r="M63" i="20"/>
  <c r="O63" i="20"/>
  <c r="Q63" i="20"/>
  <c r="V63" i="20"/>
  <c r="G64" i="20"/>
  <c r="M64" i="20" s="1"/>
  <c r="I64" i="20"/>
  <c r="K64" i="20"/>
  <c r="O64" i="20"/>
  <c r="Q64" i="20"/>
  <c r="V64" i="20"/>
  <c r="G66" i="20"/>
  <c r="M66" i="20" s="1"/>
  <c r="I66" i="20"/>
  <c r="K66" i="20"/>
  <c r="O66" i="20"/>
  <c r="Q66" i="20"/>
  <c r="V66" i="20"/>
  <c r="G68" i="20"/>
  <c r="I68" i="20"/>
  <c r="I67" i="20" s="1"/>
  <c r="K68" i="20"/>
  <c r="M68" i="20"/>
  <c r="O68" i="20"/>
  <c r="O67" i="20" s="1"/>
  <c r="Q68" i="20"/>
  <c r="Q67" i="20" s="1"/>
  <c r="V68" i="20"/>
  <c r="G69" i="20"/>
  <c r="M69" i="20" s="1"/>
  <c r="I69" i="20"/>
  <c r="K69" i="20"/>
  <c r="K67" i="20" s="1"/>
  <c r="O69" i="20"/>
  <c r="Q69" i="20"/>
  <c r="V69" i="20"/>
  <c r="G70" i="20"/>
  <c r="I70" i="20"/>
  <c r="K70" i="20"/>
  <c r="M70" i="20"/>
  <c r="O70" i="20"/>
  <c r="Q70" i="20"/>
  <c r="V70" i="20"/>
  <c r="G71" i="20"/>
  <c r="I71" i="20"/>
  <c r="K71" i="20"/>
  <c r="M71" i="20"/>
  <c r="O71" i="20"/>
  <c r="Q71" i="20"/>
  <c r="V71" i="20"/>
  <c r="V67" i="20" s="1"/>
  <c r="G72" i="20"/>
  <c r="I72" i="20"/>
  <c r="K72" i="20"/>
  <c r="M72" i="20"/>
  <c r="O72" i="20"/>
  <c r="Q72" i="20"/>
  <c r="V72" i="20"/>
  <c r="G73" i="20"/>
  <c r="M73" i="20" s="1"/>
  <c r="I73" i="20"/>
  <c r="K73" i="20"/>
  <c r="O73" i="20"/>
  <c r="Q73" i="20"/>
  <c r="V73" i="20"/>
  <c r="G74" i="20"/>
  <c r="I74" i="20"/>
  <c r="K74" i="20"/>
  <c r="M74" i="20"/>
  <c r="O74" i="20"/>
  <c r="Q74" i="20"/>
  <c r="V74" i="20"/>
  <c r="G75" i="20"/>
  <c r="M75" i="20" s="1"/>
  <c r="I75" i="20"/>
  <c r="K75" i="20"/>
  <c r="O75" i="20"/>
  <c r="Q75" i="20"/>
  <c r="V75" i="20"/>
  <c r="G76" i="20"/>
  <c r="I76" i="20"/>
  <c r="K76" i="20"/>
  <c r="M76" i="20"/>
  <c r="O76" i="20"/>
  <c r="Q76" i="20"/>
  <c r="V76" i="20"/>
  <c r="G77" i="20"/>
  <c r="M77" i="20" s="1"/>
  <c r="I77" i="20"/>
  <c r="K77" i="20"/>
  <c r="O77" i="20"/>
  <c r="Q77" i="20"/>
  <c r="V77" i="20"/>
  <c r="G78" i="20"/>
  <c r="I78" i="20"/>
  <c r="K78" i="20"/>
  <c r="M78" i="20"/>
  <c r="O78" i="20"/>
  <c r="Q78" i="20"/>
  <c r="V78" i="20"/>
  <c r="AE80" i="20"/>
  <c r="G99" i="19"/>
  <c r="BA94" i="19"/>
  <c r="G9" i="19"/>
  <c r="G8" i="19" s="1"/>
  <c r="I9" i="19"/>
  <c r="I8" i="19" s="1"/>
  <c r="K9" i="19"/>
  <c r="K8" i="19" s="1"/>
  <c r="O9" i="19"/>
  <c r="O8" i="19" s="1"/>
  <c r="Q9" i="19"/>
  <c r="V9" i="19"/>
  <c r="V8" i="19" s="1"/>
  <c r="G15" i="19"/>
  <c r="M15" i="19" s="1"/>
  <c r="I15" i="19"/>
  <c r="K15" i="19"/>
  <c r="O15" i="19"/>
  <c r="Q15" i="19"/>
  <c r="Q8" i="19" s="1"/>
  <c r="V15" i="19"/>
  <c r="G17" i="19"/>
  <c r="I17" i="19"/>
  <c r="K17" i="19"/>
  <c r="M17" i="19"/>
  <c r="O17" i="19"/>
  <c r="Q17" i="19"/>
  <c r="V17" i="19"/>
  <c r="G19" i="19"/>
  <c r="I19" i="19"/>
  <c r="K19" i="19"/>
  <c r="M19" i="19"/>
  <c r="O19" i="19"/>
  <c r="Q19" i="19"/>
  <c r="V19" i="19"/>
  <c r="G21" i="19"/>
  <c r="M21" i="19" s="1"/>
  <c r="I21" i="19"/>
  <c r="K21" i="19"/>
  <c r="O21" i="19"/>
  <c r="Q21" i="19"/>
  <c r="V21" i="19"/>
  <c r="G23" i="19"/>
  <c r="I23" i="19"/>
  <c r="K23" i="19"/>
  <c r="M23" i="19"/>
  <c r="O23" i="19"/>
  <c r="Q23" i="19"/>
  <c r="V23" i="19"/>
  <c r="G25" i="19"/>
  <c r="I25" i="19"/>
  <c r="K25" i="19"/>
  <c r="M25" i="19"/>
  <c r="O25" i="19"/>
  <c r="Q25" i="19"/>
  <c r="V25" i="19"/>
  <c r="G27" i="19"/>
  <c r="M27" i="19" s="1"/>
  <c r="I27" i="19"/>
  <c r="K27" i="19"/>
  <c r="O27" i="19"/>
  <c r="Q27" i="19"/>
  <c r="V27" i="19"/>
  <c r="G29" i="19"/>
  <c r="M29" i="19" s="1"/>
  <c r="I29" i="19"/>
  <c r="K29" i="19"/>
  <c r="O29" i="19"/>
  <c r="Q29" i="19"/>
  <c r="V29" i="19"/>
  <c r="G31" i="19"/>
  <c r="G32" i="19"/>
  <c r="I32" i="19"/>
  <c r="I31" i="19" s="1"/>
  <c r="K32" i="19"/>
  <c r="K31" i="19" s="1"/>
  <c r="M32" i="19"/>
  <c r="M31" i="19" s="1"/>
  <c r="O32" i="19"/>
  <c r="O31" i="19" s="1"/>
  <c r="Q32" i="19"/>
  <c r="V32" i="19"/>
  <c r="V31" i="19" s="1"/>
  <c r="G33" i="19"/>
  <c r="I33" i="19"/>
  <c r="K33" i="19"/>
  <c r="M33" i="19"/>
  <c r="O33" i="19"/>
  <c r="Q33" i="19"/>
  <c r="V33" i="19"/>
  <c r="G34" i="19"/>
  <c r="I34" i="19"/>
  <c r="K34" i="19"/>
  <c r="M34" i="19"/>
  <c r="O34" i="19"/>
  <c r="Q34" i="19"/>
  <c r="Q31" i="19" s="1"/>
  <c r="V34" i="19"/>
  <c r="G36" i="19"/>
  <c r="I36" i="19"/>
  <c r="I35" i="19" s="1"/>
  <c r="K36" i="19"/>
  <c r="K35" i="19" s="1"/>
  <c r="M36" i="19"/>
  <c r="O36" i="19"/>
  <c r="Q36" i="19"/>
  <c r="Q35" i="19" s="1"/>
  <c r="V36" i="19"/>
  <c r="V35" i="19" s="1"/>
  <c r="G37" i="19"/>
  <c r="M37" i="19" s="1"/>
  <c r="I37" i="19"/>
  <c r="K37" i="19"/>
  <c r="O37" i="19"/>
  <c r="Q37" i="19"/>
  <c r="V37" i="19"/>
  <c r="G39" i="19"/>
  <c r="G35" i="19" s="1"/>
  <c r="I39" i="19"/>
  <c r="K39" i="19"/>
  <c r="M39" i="19"/>
  <c r="O39" i="19"/>
  <c r="Q39" i="19"/>
  <c r="V39" i="19"/>
  <c r="G41" i="19"/>
  <c r="M41" i="19" s="1"/>
  <c r="I41" i="19"/>
  <c r="K41" i="19"/>
  <c r="O41" i="19"/>
  <c r="O35" i="19" s="1"/>
  <c r="Q41" i="19"/>
  <c r="V41" i="19"/>
  <c r="G43" i="19"/>
  <c r="I43" i="19"/>
  <c r="K43" i="19"/>
  <c r="M43" i="19"/>
  <c r="O43" i="19"/>
  <c r="Q43" i="19"/>
  <c r="V43" i="19"/>
  <c r="G45" i="19"/>
  <c r="I45" i="19"/>
  <c r="K45" i="19"/>
  <c r="M45" i="19"/>
  <c r="O45" i="19"/>
  <c r="Q45" i="19"/>
  <c r="V45" i="19"/>
  <c r="G47" i="19"/>
  <c r="I47" i="19"/>
  <c r="K47" i="19"/>
  <c r="M47" i="19"/>
  <c r="O47" i="19"/>
  <c r="Q47" i="19"/>
  <c r="V47" i="19"/>
  <c r="G49" i="19"/>
  <c r="M49" i="19" s="1"/>
  <c r="I49" i="19"/>
  <c r="K49" i="19"/>
  <c r="O49" i="19"/>
  <c r="Q49" i="19"/>
  <c r="V49" i="19"/>
  <c r="G51" i="19"/>
  <c r="I51" i="19"/>
  <c r="K51" i="19"/>
  <c r="M51" i="19"/>
  <c r="O51" i="19"/>
  <c r="Q51" i="19"/>
  <c r="V51" i="19"/>
  <c r="G52" i="19"/>
  <c r="M52" i="19" s="1"/>
  <c r="I52" i="19"/>
  <c r="K52" i="19"/>
  <c r="O52" i="19"/>
  <c r="Q52" i="19"/>
  <c r="V52" i="19"/>
  <c r="G53" i="19"/>
  <c r="I53" i="19"/>
  <c r="K53" i="19"/>
  <c r="M53" i="19"/>
  <c r="O53" i="19"/>
  <c r="Q53" i="19"/>
  <c r="V53" i="19"/>
  <c r="G54" i="19"/>
  <c r="M54" i="19" s="1"/>
  <c r="I54" i="19"/>
  <c r="K54" i="19"/>
  <c r="O54" i="19"/>
  <c r="Q54" i="19"/>
  <c r="V54" i="19"/>
  <c r="G55" i="19"/>
  <c r="I55" i="19"/>
  <c r="K55" i="19"/>
  <c r="M55" i="19"/>
  <c r="O55" i="19"/>
  <c r="Q55" i="19"/>
  <c r="V55" i="19"/>
  <c r="G56" i="19"/>
  <c r="I56" i="19"/>
  <c r="K56" i="19"/>
  <c r="M56" i="19"/>
  <c r="O56" i="19"/>
  <c r="Q56" i="19"/>
  <c r="V56" i="19"/>
  <c r="G57" i="19"/>
  <c r="G58" i="19"/>
  <c r="M58" i="19" s="1"/>
  <c r="M57" i="19" s="1"/>
  <c r="I58" i="19"/>
  <c r="I57" i="19" s="1"/>
  <c r="K58" i="19"/>
  <c r="O58" i="19"/>
  <c r="O57" i="19" s="1"/>
  <c r="Q58" i="19"/>
  <c r="Q57" i="19" s="1"/>
  <c r="V58" i="19"/>
  <c r="V57" i="19" s="1"/>
  <c r="G59" i="19"/>
  <c r="I59" i="19"/>
  <c r="K59" i="19"/>
  <c r="K57" i="19" s="1"/>
  <c r="M59" i="19"/>
  <c r="O59" i="19"/>
  <c r="Q59" i="19"/>
  <c r="V59" i="19"/>
  <c r="G60" i="19"/>
  <c r="I60" i="19"/>
  <c r="K60" i="19"/>
  <c r="M60" i="19"/>
  <c r="O60" i="19"/>
  <c r="Q60" i="19"/>
  <c r="V60" i="19"/>
  <c r="G68" i="19"/>
  <c r="M68" i="19" s="1"/>
  <c r="I68" i="19"/>
  <c r="I67" i="19" s="1"/>
  <c r="K68" i="19"/>
  <c r="K67" i="19" s="1"/>
  <c r="O68" i="19"/>
  <c r="Q68" i="19"/>
  <c r="Q67" i="19" s="1"/>
  <c r="V68" i="19"/>
  <c r="V67" i="19" s="1"/>
  <c r="G69" i="19"/>
  <c r="I69" i="19"/>
  <c r="K69" i="19"/>
  <c r="M69" i="19"/>
  <c r="O69" i="19"/>
  <c r="Q69" i="19"/>
  <c r="V69" i="19"/>
  <c r="G70" i="19"/>
  <c r="I70" i="19"/>
  <c r="K70" i="19"/>
  <c r="M70" i="19"/>
  <c r="O70" i="19"/>
  <c r="Q70" i="19"/>
  <c r="V70" i="19"/>
  <c r="G71" i="19"/>
  <c r="G67" i="19" s="1"/>
  <c r="I71" i="19"/>
  <c r="K71" i="19"/>
  <c r="O71" i="19"/>
  <c r="O67" i="19" s="1"/>
  <c r="Q71" i="19"/>
  <c r="V71" i="19"/>
  <c r="G72" i="19"/>
  <c r="M72" i="19" s="1"/>
  <c r="I72" i="19"/>
  <c r="K72" i="19"/>
  <c r="O72" i="19"/>
  <c r="Q72" i="19"/>
  <c r="V72" i="19"/>
  <c r="G73" i="19"/>
  <c r="I73" i="19"/>
  <c r="K73" i="19"/>
  <c r="M73" i="19"/>
  <c r="O73" i="19"/>
  <c r="Q73" i="19"/>
  <c r="V73" i="19"/>
  <c r="G74" i="19"/>
  <c r="I74" i="19"/>
  <c r="K74" i="19"/>
  <c r="M74" i="19"/>
  <c r="O74" i="19"/>
  <c r="Q74" i="19"/>
  <c r="V74" i="19"/>
  <c r="G75" i="19"/>
  <c r="M75" i="19" s="1"/>
  <c r="I75" i="19"/>
  <c r="K75" i="19"/>
  <c r="O75" i="19"/>
  <c r="Q75" i="19"/>
  <c r="V75" i="19"/>
  <c r="G76" i="19"/>
  <c r="M76" i="19" s="1"/>
  <c r="I76" i="19"/>
  <c r="K76" i="19"/>
  <c r="O76" i="19"/>
  <c r="Q76" i="19"/>
  <c r="V76" i="19"/>
  <c r="G77" i="19"/>
  <c r="I77" i="19"/>
  <c r="K77" i="19"/>
  <c r="M77" i="19"/>
  <c r="O77" i="19"/>
  <c r="Q77" i="19"/>
  <c r="V77" i="19"/>
  <c r="K78" i="19"/>
  <c r="V78" i="19"/>
  <c r="G79" i="19"/>
  <c r="G78" i="19" s="1"/>
  <c r="I79" i="19"/>
  <c r="I78" i="19" s="1"/>
  <c r="K79" i="19"/>
  <c r="O79" i="19"/>
  <c r="O78" i="19" s="1"/>
  <c r="Q79" i="19"/>
  <c r="Q78" i="19" s="1"/>
  <c r="V79" i="19"/>
  <c r="G80" i="19"/>
  <c r="I80" i="19"/>
  <c r="O80" i="19"/>
  <c r="Q80" i="19"/>
  <c r="G81" i="19"/>
  <c r="I81" i="19"/>
  <c r="K81" i="19"/>
  <c r="K80" i="19" s="1"/>
  <c r="M81" i="19"/>
  <c r="M80" i="19" s="1"/>
  <c r="O81" i="19"/>
  <c r="Q81" i="19"/>
  <c r="V81" i="19"/>
  <c r="V80" i="19" s="1"/>
  <c r="G88" i="19"/>
  <c r="G87" i="19" s="1"/>
  <c r="I88" i="19"/>
  <c r="I87" i="19" s="1"/>
  <c r="K88" i="19"/>
  <c r="O88" i="19"/>
  <c r="O87" i="19" s="1"/>
  <c r="Q88" i="19"/>
  <c r="Q87" i="19" s="1"/>
  <c r="V88" i="19"/>
  <c r="G89" i="19"/>
  <c r="M89" i="19" s="1"/>
  <c r="I89" i="19"/>
  <c r="K89" i="19"/>
  <c r="O89" i="19"/>
  <c r="Q89" i="19"/>
  <c r="V89" i="19"/>
  <c r="G90" i="19"/>
  <c r="I90" i="19"/>
  <c r="K90" i="19"/>
  <c r="K87" i="19" s="1"/>
  <c r="M90" i="19"/>
  <c r="O90" i="19"/>
  <c r="Q90" i="19"/>
  <c r="V90" i="19"/>
  <c r="V87" i="19" s="1"/>
  <c r="G91" i="19"/>
  <c r="I91" i="19"/>
  <c r="K91" i="19"/>
  <c r="M91" i="19"/>
  <c r="O91" i="19"/>
  <c r="Q91" i="19"/>
  <c r="V91" i="19"/>
  <c r="G92" i="19"/>
  <c r="M92" i="19" s="1"/>
  <c r="I92" i="19"/>
  <c r="K92" i="19"/>
  <c r="O92" i="19"/>
  <c r="Q92" i="19"/>
  <c r="V92" i="19"/>
  <c r="G93" i="19"/>
  <c r="M93" i="19" s="1"/>
  <c r="I93" i="19"/>
  <c r="K93" i="19"/>
  <c r="O93" i="19"/>
  <c r="Q93" i="19"/>
  <c r="V93" i="19"/>
  <c r="I95" i="19"/>
  <c r="K95" i="19"/>
  <c r="Q95" i="19"/>
  <c r="V95" i="19"/>
  <c r="G96" i="19"/>
  <c r="I96" i="19"/>
  <c r="K96" i="19"/>
  <c r="M96" i="19"/>
  <c r="O96" i="19"/>
  <c r="O95" i="19" s="1"/>
  <c r="Q96" i="19"/>
  <c r="V96" i="19"/>
  <c r="G97" i="19"/>
  <c r="G95" i="19" s="1"/>
  <c r="I97" i="19"/>
  <c r="K97" i="19"/>
  <c r="O97" i="19"/>
  <c r="Q97" i="19"/>
  <c r="V97" i="19"/>
  <c r="AE99" i="19"/>
  <c r="AF99" i="19"/>
  <c r="G46" i="18"/>
  <c r="BA41" i="18"/>
  <c r="G8" i="18"/>
  <c r="K8" i="18"/>
  <c r="O8" i="18"/>
  <c r="Q8" i="18"/>
  <c r="G9" i="18"/>
  <c r="I9" i="18"/>
  <c r="I8" i="18" s="1"/>
  <c r="K9" i="18"/>
  <c r="M9" i="18"/>
  <c r="M8" i="18" s="1"/>
  <c r="O9" i="18"/>
  <c r="Q9" i="18"/>
  <c r="V9" i="18"/>
  <c r="V8" i="18" s="1"/>
  <c r="G11" i="18"/>
  <c r="G12" i="18"/>
  <c r="I12" i="18"/>
  <c r="I11" i="18" s="1"/>
  <c r="K12" i="18"/>
  <c r="M12" i="18"/>
  <c r="O12" i="18"/>
  <c r="Q12" i="18"/>
  <c r="Q11" i="18" s="1"/>
  <c r="V12" i="18"/>
  <c r="G14" i="18"/>
  <c r="M14" i="18" s="1"/>
  <c r="I14" i="18"/>
  <c r="K14" i="18"/>
  <c r="K11" i="18" s="1"/>
  <c r="O14" i="18"/>
  <c r="O11" i="18" s="1"/>
  <c r="Q14" i="18"/>
  <c r="V14" i="18"/>
  <c r="V11" i="18" s="1"/>
  <c r="G16" i="18"/>
  <c r="I16" i="18"/>
  <c r="K16" i="18"/>
  <c r="M16" i="18"/>
  <c r="O16" i="18"/>
  <c r="Q16" i="18"/>
  <c r="V16" i="18"/>
  <c r="G18" i="18"/>
  <c r="I18" i="18"/>
  <c r="K18" i="18"/>
  <c r="M18" i="18"/>
  <c r="O18" i="18"/>
  <c r="Q18" i="18"/>
  <c r="V18" i="18"/>
  <c r="G19" i="18"/>
  <c r="I19" i="18"/>
  <c r="K19" i="18"/>
  <c r="M19" i="18"/>
  <c r="O19" i="18"/>
  <c r="Q19" i="18"/>
  <c r="V19" i="18"/>
  <c r="G20" i="18"/>
  <c r="M20" i="18" s="1"/>
  <c r="I20" i="18"/>
  <c r="K20" i="18"/>
  <c r="O20" i="18"/>
  <c r="Q20" i="18"/>
  <c r="V20" i="18"/>
  <c r="G22" i="18"/>
  <c r="G21" i="18" s="1"/>
  <c r="I22" i="18"/>
  <c r="K22" i="18"/>
  <c r="K21" i="18" s="1"/>
  <c r="O22" i="18"/>
  <c r="O21" i="18" s="1"/>
  <c r="Q22" i="18"/>
  <c r="V22" i="18"/>
  <c r="G23" i="18"/>
  <c r="I23" i="18"/>
  <c r="I21" i="18" s="1"/>
  <c r="K23" i="18"/>
  <c r="M23" i="18"/>
  <c r="O23" i="18"/>
  <c r="Q23" i="18"/>
  <c r="Q21" i="18" s="1"/>
  <c r="V23" i="18"/>
  <c r="G24" i="18"/>
  <c r="I24" i="18"/>
  <c r="K24" i="18"/>
  <c r="M24" i="18"/>
  <c r="O24" i="18"/>
  <c r="Q24" i="18"/>
  <c r="V24" i="18"/>
  <c r="G25" i="18"/>
  <c r="I25" i="18"/>
  <c r="K25" i="18"/>
  <c r="M25" i="18"/>
  <c r="O25" i="18"/>
  <c r="Q25" i="18"/>
  <c r="V25" i="18"/>
  <c r="G26" i="18"/>
  <c r="I26" i="18"/>
  <c r="K26" i="18"/>
  <c r="M26" i="18"/>
  <c r="O26" i="18"/>
  <c r="Q26" i="18"/>
  <c r="V26" i="18"/>
  <c r="V21" i="18" s="1"/>
  <c r="O27" i="18"/>
  <c r="Q27" i="18"/>
  <c r="G28" i="18"/>
  <c r="G27" i="18" s="1"/>
  <c r="I28" i="18"/>
  <c r="I27" i="18" s="1"/>
  <c r="K28" i="18"/>
  <c r="K27" i="18" s="1"/>
  <c r="O28" i="18"/>
  <c r="Q28" i="18"/>
  <c r="V28" i="18"/>
  <c r="V27" i="18" s="1"/>
  <c r="K29" i="18"/>
  <c r="Q29" i="18"/>
  <c r="V29" i="18"/>
  <c r="G30" i="18"/>
  <c r="G29" i="18" s="1"/>
  <c r="I30" i="18"/>
  <c r="I29" i="18" s="1"/>
  <c r="K30" i="18"/>
  <c r="O30" i="18"/>
  <c r="O29" i="18" s="1"/>
  <c r="Q30" i="18"/>
  <c r="V30" i="18"/>
  <c r="I34" i="18"/>
  <c r="G35" i="18"/>
  <c r="I35" i="18"/>
  <c r="K35" i="18"/>
  <c r="K34" i="18" s="1"/>
  <c r="M35" i="18"/>
  <c r="O35" i="18"/>
  <c r="Q35" i="18"/>
  <c r="Q34" i="18" s="1"/>
  <c r="V35" i="18"/>
  <c r="V34" i="18" s="1"/>
  <c r="G36" i="18"/>
  <c r="I36" i="18"/>
  <c r="K36" i="18"/>
  <c r="M36" i="18"/>
  <c r="O36" i="18"/>
  <c r="O34" i="18" s="1"/>
  <c r="Q36" i="18"/>
  <c r="V36" i="18"/>
  <c r="G37" i="18"/>
  <c r="I37" i="18"/>
  <c r="K37" i="18"/>
  <c r="M37" i="18"/>
  <c r="O37" i="18"/>
  <c r="Q37" i="18"/>
  <c r="V37" i="18"/>
  <c r="G38" i="18"/>
  <c r="M38" i="18" s="1"/>
  <c r="I38" i="18"/>
  <c r="K38" i="18"/>
  <c r="O38" i="18"/>
  <c r="Q38" i="18"/>
  <c r="V38" i="18"/>
  <c r="G39" i="18"/>
  <c r="M39" i="18" s="1"/>
  <c r="I39" i="18"/>
  <c r="K39" i="18"/>
  <c r="O39" i="18"/>
  <c r="Q39" i="18"/>
  <c r="V39" i="18"/>
  <c r="G40" i="18"/>
  <c r="M40" i="18" s="1"/>
  <c r="I40" i="18"/>
  <c r="K40" i="18"/>
  <c r="O40" i="18"/>
  <c r="Q40" i="18"/>
  <c r="V40" i="18"/>
  <c r="G42" i="18"/>
  <c r="V42" i="18"/>
  <c r="G43" i="18"/>
  <c r="M43" i="18" s="1"/>
  <c r="M42" i="18" s="1"/>
  <c r="I43" i="18"/>
  <c r="I42" i="18" s="1"/>
  <c r="K43" i="18"/>
  <c r="K42" i="18" s="1"/>
  <c r="O43" i="18"/>
  <c r="O42" i="18" s="1"/>
  <c r="Q43" i="18"/>
  <c r="Q42" i="18" s="1"/>
  <c r="V43" i="18"/>
  <c r="G44" i="18"/>
  <c r="I44" i="18"/>
  <c r="K44" i="18"/>
  <c r="M44" i="18"/>
  <c r="O44" i="18"/>
  <c r="Q44" i="18"/>
  <c r="V44" i="18"/>
  <c r="AE46" i="18"/>
  <c r="G77" i="17"/>
  <c r="BA47" i="17"/>
  <c r="BA35" i="17"/>
  <c r="BA10" i="17"/>
  <c r="G9" i="17"/>
  <c r="G8" i="17" s="1"/>
  <c r="I9" i="17"/>
  <c r="I8" i="17" s="1"/>
  <c r="K9" i="17"/>
  <c r="O9" i="17"/>
  <c r="O8" i="17" s="1"/>
  <c r="Q9" i="17"/>
  <c r="Q8" i="17" s="1"/>
  <c r="V9" i="17"/>
  <c r="G11" i="17"/>
  <c r="M11" i="17" s="1"/>
  <c r="I11" i="17"/>
  <c r="K11" i="17"/>
  <c r="O11" i="17"/>
  <c r="Q11" i="17"/>
  <c r="V11" i="17"/>
  <c r="G12" i="17"/>
  <c r="I12" i="17"/>
  <c r="K12" i="17"/>
  <c r="K8" i="17" s="1"/>
  <c r="M12" i="17"/>
  <c r="O12" i="17"/>
  <c r="Q12" i="17"/>
  <c r="V12" i="17"/>
  <c r="V8" i="17" s="1"/>
  <c r="G13" i="17"/>
  <c r="I13" i="17"/>
  <c r="K13" i="17"/>
  <c r="M13" i="17"/>
  <c r="O13" i="17"/>
  <c r="Q13" i="17"/>
  <c r="V13" i="17"/>
  <c r="G14" i="17"/>
  <c r="M14" i="17" s="1"/>
  <c r="I14" i="17"/>
  <c r="K14" i="17"/>
  <c r="O14" i="17"/>
  <c r="Q14" i="17"/>
  <c r="V14" i="17"/>
  <c r="G15" i="17"/>
  <c r="M15" i="17" s="1"/>
  <c r="I15" i="17"/>
  <c r="K15" i="17"/>
  <c r="O15" i="17"/>
  <c r="Q15" i="17"/>
  <c r="V15" i="17"/>
  <c r="G16" i="17"/>
  <c r="I16" i="17"/>
  <c r="K16" i="17"/>
  <c r="M16" i="17"/>
  <c r="O16" i="17"/>
  <c r="Q16" i="17"/>
  <c r="V16" i="17"/>
  <c r="G17" i="17"/>
  <c r="I17" i="17"/>
  <c r="K17" i="17"/>
  <c r="M17" i="17"/>
  <c r="O17" i="17"/>
  <c r="Q17" i="17"/>
  <c r="V17" i="17"/>
  <c r="G19" i="17"/>
  <c r="M19" i="17" s="1"/>
  <c r="I19" i="17"/>
  <c r="K19" i="17"/>
  <c r="O19" i="17"/>
  <c r="Q19" i="17"/>
  <c r="V19" i="17"/>
  <c r="G20" i="17"/>
  <c r="M20" i="17" s="1"/>
  <c r="I20" i="17"/>
  <c r="K20" i="17"/>
  <c r="O20" i="17"/>
  <c r="Q20" i="17"/>
  <c r="V20" i="17"/>
  <c r="G21" i="17"/>
  <c r="I21" i="17"/>
  <c r="K21" i="17"/>
  <c r="M21" i="17"/>
  <c r="O21" i="17"/>
  <c r="Q21" i="17"/>
  <c r="V21" i="17"/>
  <c r="G23" i="17"/>
  <c r="I23" i="17"/>
  <c r="K23" i="17"/>
  <c r="M23" i="17"/>
  <c r="O23" i="17"/>
  <c r="Q23" i="17"/>
  <c r="V23" i="17"/>
  <c r="G24" i="17"/>
  <c r="M24" i="17" s="1"/>
  <c r="I24" i="17"/>
  <c r="K24" i="17"/>
  <c r="O24" i="17"/>
  <c r="Q24" i="17"/>
  <c r="V24" i="17"/>
  <c r="G25" i="17"/>
  <c r="M25" i="17" s="1"/>
  <c r="I25" i="17"/>
  <c r="K25" i="17"/>
  <c r="O25" i="17"/>
  <c r="Q25" i="17"/>
  <c r="V25" i="17"/>
  <c r="G26" i="17"/>
  <c r="I26" i="17"/>
  <c r="K26" i="17"/>
  <c r="M26" i="17"/>
  <c r="O26" i="17"/>
  <c r="Q26" i="17"/>
  <c r="V26" i="17"/>
  <c r="G27" i="17"/>
  <c r="I27" i="17"/>
  <c r="K27" i="17"/>
  <c r="M27" i="17"/>
  <c r="O27" i="17"/>
  <c r="Q27" i="17"/>
  <c r="V27" i="17"/>
  <c r="G28" i="17"/>
  <c r="M28" i="17" s="1"/>
  <c r="I28" i="17"/>
  <c r="K28" i="17"/>
  <c r="O28" i="17"/>
  <c r="Q28" i="17"/>
  <c r="V28" i="17"/>
  <c r="G29" i="17"/>
  <c r="M29" i="17" s="1"/>
  <c r="I29" i="17"/>
  <c r="K29" i="17"/>
  <c r="O29" i="17"/>
  <c r="Q29" i="17"/>
  <c r="V29" i="17"/>
  <c r="G30" i="17"/>
  <c r="I30" i="17"/>
  <c r="K30" i="17"/>
  <c r="M30" i="17"/>
  <c r="O30" i="17"/>
  <c r="Q30" i="17"/>
  <c r="V30" i="17"/>
  <c r="G31" i="17"/>
  <c r="I31" i="17"/>
  <c r="K31" i="17"/>
  <c r="M31" i="17"/>
  <c r="O31" i="17"/>
  <c r="Q31" i="17"/>
  <c r="V31" i="17"/>
  <c r="G32" i="17"/>
  <c r="M32" i="17" s="1"/>
  <c r="I32" i="17"/>
  <c r="K32" i="17"/>
  <c r="O32" i="17"/>
  <c r="Q32" i="17"/>
  <c r="V32" i="17"/>
  <c r="G34" i="17"/>
  <c r="I34" i="17"/>
  <c r="K34" i="17"/>
  <c r="K33" i="17" s="1"/>
  <c r="M34" i="17"/>
  <c r="O34" i="17"/>
  <c r="Q34" i="17"/>
  <c r="V34" i="17"/>
  <c r="V33" i="17" s="1"/>
  <c r="G36" i="17"/>
  <c r="I36" i="17"/>
  <c r="K36" i="17"/>
  <c r="M36" i="17"/>
  <c r="O36" i="17"/>
  <c r="Q36" i="17"/>
  <c r="V36" i="17"/>
  <c r="G37" i="17"/>
  <c r="G33" i="17" s="1"/>
  <c r="I37" i="17"/>
  <c r="K37" i="17"/>
  <c r="O37" i="17"/>
  <c r="O33" i="17" s="1"/>
  <c r="Q37" i="17"/>
  <c r="V37" i="17"/>
  <c r="G38" i="17"/>
  <c r="M38" i="17" s="1"/>
  <c r="I38" i="17"/>
  <c r="I33" i="17" s="1"/>
  <c r="K38" i="17"/>
  <c r="O38" i="17"/>
  <c r="Q38" i="17"/>
  <c r="V38" i="17"/>
  <c r="G39" i="17"/>
  <c r="I39" i="17"/>
  <c r="K39" i="17"/>
  <c r="M39" i="17"/>
  <c r="O39" i="17"/>
  <c r="Q39" i="17"/>
  <c r="V39" i="17"/>
  <c r="G40" i="17"/>
  <c r="I40" i="17"/>
  <c r="K40" i="17"/>
  <c r="M40" i="17"/>
  <c r="O40" i="17"/>
  <c r="Q40" i="17"/>
  <c r="V40" i="17"/>
  <c r="G41" i="17"/>
  <c r="M41" i="17" s="1"/>
  <c r="I41" i="17"/>
  <c r="K41" i="17"/>
  <c r="O41" i="17"/>
  <c r="Q41" i="17"/>
  <c r="V41" i="17"/>
  <c r="G42" i="17"/>
  <c r="M42" i="17" s="1"/>
  <c r="I42" i="17"/>
  <c r="K42" i="17"/>
  <c r="O42" i="17"/>
  <c r="Q42" i="17"/>
  <c r="Q33" i="17" s="1"/>
  <c r="V42" i="17"/>
  <c r="G43" i="17"/>
  <c r="I43" i="17"/>
  <c r="K43" i="17"/>
  <c r="M43" i="17"/>
  <c r="O43" i="17"/>
  <c r="Q43" i="17"/>
  <c r="V43" i="17"/>
  <c r="G44" i="17"/>
  <c r="I44" i="17"/>
  <c r="K44" i="17"/>
  <c r="M44" i="17"/>
  <c r="O44" i="17"/>
  <c r="Q44" i="17"/>
  <c r="V44" i="17"/>
  <c r="G45" i="17"/>
  <c r="O45" i="17"/>
  <c r="G46" i="17"/>
  <c r="M46" i="17" s="1"/>
  <c r="M45" i="17" s="1"/>
  <c r="I46" i="17"/>
  <c r="I45" i="17" s="1"/>
  <c r="K46" i="17"/>
  <c r="K45" i="17" s="1"/>
  <c r="O46" i="17"/>
  <c r="Q46" i="17"/>
  <c r="Q45" i="17" s="1"/>
  <c r="V46" i="17"/>
  <c r="V45" i="17" s="1"/>
  <c r="G48" i="17"/>
  <c r="I48" i="17"/>
  <c r="K48" i="17"/>
  <c r="M48" i="17"/>
  <c r="O48" i="17"/>
  <c r="Q48" i="17"/>
  <c r="V48" i="17"/>
  <c r="G50" i="17"/>
  <c r="I50" i="17"/>
  <c r="K50" i="17"/>
  <c r="M50" i="17"/>
  <c r="O50" i="17"/>
  <c r="Q50" i="17"/>
  <c r="V50" i="17"/>
  <c r="G52" i="17"/>
  <c r="M52" i="17" s="1"/>
  <c r="M51" i="17" s="1"/>
  <c r="I52" i="17"/>
  <c r="I51" i="17" s="1"/>
  <c r="K52" i="17"/>
  <c r="K51" i="17" s="1"/>
  <c r="O52" i="17"/>
  <c r="Q52" i="17"/>
  <c r="Q51" i="17" s="1"/>
  <c r="V52" i="17"/>
  <c r="V51" i="17" s="1"/>
  <c r="G53" i="17"/>
  <c r="I53" i="17"/>
  <c r="K53" i="17"/>
  <c r="M53" i="17"/>
  <c r="O53" i="17"/>
  <c r="Q53" i="17"/>
  <c r="V53" i="17"/>
  <c r="G54" i="17"/>
  <c r="I54" i="17"/>
  <c r="K54" i="17"/>
  <c r="M54" i="17"/>
  <c r="O54" i="17"/>
  <c r="Q54" i="17"/>
  <c r="V54" i="17"/>
  <c r="G55" i="17"/>
  <c r="M55" i="17" s="1"/>
  <c r="I55" i="17"/>
  <c r="K55" i="17"/>
  <c r="O55" i="17"/>
  <c r="O51" i="17" s="1"/>
  <c r="Q55" i="17"/>
  <c r="V55" i="17"/>
  <c r="G56" i="17"/>
  <c r="M56" i="17" s="1"/>
  <c r="I56" i="17"/>
  <c r="K56" i="17"/>
  <c r="O56" i="17"/>
  <c r="Q56" i="17"/>
  <c r="V56" i="17"/>
  <c r="G57" i="17"/>
  <c r="I57" i="17"/>
  <c r="K57" i="17"/>
  <c r="Q57" i="17"/>
  <c r="V57" i="17"/>
  <c r="G58" i="17"/>
  <c r="I58" i="17"/>
  <c r="K58" i="17"/>
  <c r="M58" i="17"/>
  <c r="M57" i="17" s="1"/>
  <c r="O58" i="17"/>
  <c r="O57" i="17" s="1"/>
  <c r="Q58" i="17"/>
  <c r="V58" i="17"/>
  <c r="G59" i="17"/>
  <c r="O59" i="17"/>
  <c r="G60" i="17"/>
  <c r="M60" i="17" s="1"/>
  <c r="M59" i="17" s="1"/>
  <c r="I60" i="17"/>
  <c r="I59" i="17" s="1"/>
  <c r="K60" i="17"/>
  <c r="O60" i="17"/>
  <c r="Q60" i="17"/>
  <c r="Q59" i="17" s="1"/>
  <c r="V60" i="17"/>
  <c r="V59" i="17" s="1"/>
  <c r="G61" i="17"/>
  <c r="I61" i="17"/>
  <c r="K61" i="17"/>
  <c r="K59" i="17" s="1"/>
  <c r="M61" i="17"/>
  <c r="O61" i="17"/>
  <c r="Q61" i="17"/>
  <c r="V61" i="17"/>
  <c r="G62" i="17"/>
  <c r="I62" i="17"/>
  <c r="K62" i="17"/>
  <c r="M62" i="17"/>
  <c r="O62" i="17"/>
  <c r="Q62" i="17"/>
  <c r="V62" i="17"/>
  <c r="G63" i="17"/>
  <c r="O63" i="17"/>
  <c r="G64" i="17"/>
  <c r="M64" i="17" s="1"/>
  <c r="I64" i="17"/>
  <c r="I63" i="17" s="1"/>
  <c r="K64" i="17"/>
  <c r="K63" i="17" s="1"/>
  <c r="O64" i="17"/>
  <c r="Q64" i="17"/>
  <c r="Q63" i="17" s="1"/>
  <c r="V64" i="17"/>
  <c r="G65" i="17"/>
  <c r="M65" i="17" s="1"/>
  <c r="I65" i="17"/>
  <c r="K65" i="17"/>
  <c r="O65" i="17"/>
  <c r="Q65" i="17"/>
  <c r="V65" i="17"/>
  <c r="V63" i="17" s="1"/>
  <c r="G67" i="17"/>
  <c r="M67" i="17" s="1"/>
  <c r="I67" i="17"/>
  <c r="K67" i="17"/>
  <c r="O67" i="17"/>
  <c r="O66" i="17" s="1"/>
  <c r="Q67" i="17"/>
  <c r="Q66" i="17" s="1"/>
  <c r="V67" i="17"/>
  <c r="G68" i="17"/>
  <c r="M68" i="17" s="1"/>
  <c r="I68" i="17"/>
  <c r="I66" i="17" s="1"/>
  <c r="K68" i="17"/>
  <c r="O68" i="17"/>
  <c r="Q68" i="17"/>
  <c r="V68" i="17"/>
  <c r="G69" i="17"/>
  <c r="I69" i="17"/>
  <c r="K69" i="17"/>
  <c r="K66" i="17" s="1"/>
  <c r="M69" i="17"/>
  <c r="O69" i="17"/>
  <c r="Q69" i="17"/>
  <c r="V69" i="17"/>
  <c r="V66" i="17" s="1"/>
  <c r="G70" i="17"/>
  <c r="I70" i="17"/>
  <c r="K70" i="17"/>
  <c r="M70" i="17"/>
  <c r="O70" i="17"/>
  <c r="Q70" i="17"/>
  <c r="V70" i="17"/>
  <c r="G71" i="17"/>
  <c r="M71" i="17" s="1"/>
  <c r="I71" i="17"/>
  <c r="K71" i="17"/>
  <c r="O71" i="17"/>
  <c r="Q71" i="17"/>
  <c r="V71" i="17"/>
  <c r="G72" i="17"/>
  <c r="M72" i="17" s="1"/>
  <c r="I72" i="17"/>
  <c r="K72" i="17"/>
  <c r="O72" i="17"/>
  <c r="Q72" i="17"/>
  <c r="V72" i="17"/>
  <c r="G73" i="17"/>
  <c r="M73" i="17" s="1"/>
  <c r="I73" i="17"/>
  <c r="K73" i="17"/>
  <c r="O73" i="17"/>
  <c r="Q73" i="17"/>
  <c r="V73" i="17"/>
  <c r="G74" i="17"/>
  <c r="I74" i="17"/>
  <c r="K74" i="17"/>
  <c r="M74" i="17"/>
  <c r="O74" i="17"/>
  <c r="Q74" i="17"/>
  <c r="V74" i="17"/>
  <c r="G75" i="17"/>
  <c r="M75" i="17" s="1"/>
  <c r="I75" i="17"/>
  <c r="K75" i="17"/>
  <c r="O75" i="17"/>
  <c r="Q75" i="17"/>
  <c r="V75" i="17"/>
  <c r="AE77" i="17"/>
  <c r="G83" i="16"/>
  <c r="BA77" i="16"/>
  <c r="G9" i="16"/>
  <c r="M9" i="16" s="1"/>
  <c r="I9" i="16"/>
  <c r="I8" i="16" s="1"/>
  <c r="K9" i="16"/>
  <c r="K8" i="16" s="1"/>
  <c r="O9" i="16"/>
  <c r="Q9" i="16"/>
  <c r="Q8" i="16" s="1"/>
  <c r="V9" i="16"/>
  <c r="V8" i="16" s="1"/>
  <c r="G13" i="16"/>
  <c r="M13" i="16" s="1"/>
  <c r="I13" i="16"/>
  <c r="K13" i="16"/>
  <c r="O13" i="16"/>
  <c r="Q13" i="16"/>
  <c r="V13" i="16"/>
  <c r="G17" i="16"/>
  <c r="I17" i="16"/>
  <c r="K17" i="16"/>
  <c r="M17" i="16"/>
  <c r="O17" i="16"/>
  <c r="Q17" i="16"/>
  <c r="V17" i="16"/>
  <c r="G20" i="16"/>
  <c r="M20" i="16" s="1"/>
  <c r="I20" i="16"/>
  <c r="K20" i="16"/>
  <c r="O20" i="16"/>
  <c r="O8" i="16" s="1"/>
  <c r="Q20" i="16"/>
  <c r="V20" i="16"/>
  <c r="G23" i="16"/>
  <c r="I23" i="16"/>
  <c r="K23" i="16"/>
  <c r="M23" i="16"/>
  <c r="O23" i="16"/>
  <c r="Q23" i="16"/>
  <c r="V23" i="16"/>
  <c r="G24" i="16"/>
  <c r="I24" i="16"/>
  <c r="K24" i="16"/>
  <c r="M24" i="16"/>
  <c r="O24" i="16"/>
  <c r="Q24" i="16"/>
  <c r="V24" i="16"/>
  <c r="G25" i="16"/>
  <c r="I25" i="16"/>
  <c r="K25" i="16"/>
  <c r="M25" i="16"/>
  <c r="O25" i="16"/>
  <c r="Q25" i="16"/>
  <c r="V25" i="16"/>
  <c r="G26" i="16"/>
  <c r="G8" i="16" s="1"/>
  <c r="I26" i="16"/>
  <c r="K26" i="16"/>
  <c r="O26" i="16"/>
  <c r="Q26" i="16"/>
  <c r="V26" i="16"/>
  <c r="G27" i="16"/>
  <c r="I27" i="16"/>
  <c r="K27" i="16"/>
  <c r="M27" i="16"/>
  <c r="O27" i="16"/>
  <c r="Q27" i="16"/>
  <c r="V27" i="16"/>
  <c r="G28" i="16"/>
  <c r="M28" i="16" s="1"/>
  <c r="I28" i="16"/>
  <c r="K28" i="16"/>
  <c r="O28" i="16"/>
  <c r="Q28" i="16"/>
  <c r="V28" i="16"/>
  <c r="G29" i="16"/>
  <c r="I29" i="16"/>
  <c r="K29" i="16"/>
  <c r="M29" i="16"/>
  <c r="O29" i="16"/>
  <c r="Q29" i="16"/>
  <c r="V29" i="16"/>
  <c r="G30" i="16"/>
  <c r="M30" i="16" s="1"/>
  <c r="I30" i="16"/>
  <c r="K30" i="16"/>
  <c r="O30" i="16"/>
  <c r="Q30" i="16"/>
  <c r="V30" i="16"/>
  <c r="G31" i="16"/>
  <c r="I31" i="16"/>
  <c r="K31" i="16"/>
  <c r="M31" i="16"/>
  <c r="O31" i="16"/>
  <c r="Q31" i="16"/>
  <c r="V31" i="16"/>
  <c r="G32" i="16"/>
  <c r="I32" i="16"/>
  <c r="K32" i="16"/>
  <c r="M32" i="16"/>
  <c r="O32" i="16"/>
  <c r="Q32" i="16"/>
  <c r="V32" i="16"/>
  <c r="G33" i="16"/>
  <c r="I33" i="16"/>
  <c r="K33" i="16"/>
  <c r="M33" i="16"/>
  <c r="O33" i="16"/>
  <c r="Q33" i="16"/>
  <c r="V33" i="16"/>
  <c r="G34" i="16"/>
  <c r="M34" i="16" s="1"/>
  <c r="I34" i="16"/>
  <c r="K34" i="16"/>
  <c r="O34" i="16"/>
  <c r="Q34" i="16"/>
  <c r="V34" i="16"/>
  <c r="G35" i="16"/>
  <c r="I35" i="16"/>
  <c r="K35" i="16"/>
  <c r="M35" i="16"/>
  <c r="O35" i="16"/>
  <c r="Q35" i="16"/>
  <c r="V35" i="16"/>
  <c r="G36" i="16"/>
  <c r="M36" i="16" s="1"/>
  <c r="I36" i="16"/>
  <c r="K36" i="16"/>
  <c r="O36" i="16"/>
  <c r="Q36" i="16"/>
  <c r="V36" i="16"/>
  <c r="G39" i="16"/>
  <c r="M39" i="16" s="1"/>
  <c r="I39" i="16"/>
  <c r="I38" i="16" s="1"/>
  <c r="K39" i="16"/>
  <c r="K38" i="16" s="1"/>
  <c r="O39" i="16"/>
  <c r="O38" i="16" s="1"/>
  <c r="Q39" i="16"/>
  <c r="Q38" i="16" s="1"/>
  <c r="V39" i="16"/>
  <c r="V38" i="16" s="1"/>
  <c r="G40" i="16"/>
  <c r="I40" i="16"/>
  <c r="K40" i="16"/>
  <c r="M40" i="16"/>
  <c r="O40" i="16"/>
  <c r="Q40" i="16"/>
  <c r="V40" i="16"/>
  <c r="G41" i="16"/>
  <c r="I41" i="16"/>
  <c r="K41" i="16"/>
  <c r="M41" i="16"/>
  <c r="O41" i="16"/>
  <c r="Q41" i="16"/>
  <c r="V41" i="16"/>
  <c r="G42" i="16"/>
  <c r="I42" i="16"/>
  <c r="K42" i="16"/>
  <c r="M42" i="16"/>
  <c r="O42" i="16"/>
  <c r="Q42" i="16"/>
  <c r="V42" i="16"/>
  <c r="G43" i="16"/>
  <c r="M43" i="16" s="1"/>
  <c r="I43" i="16"/>
  <c r="K43" i="16"/>
  <c r="O43" i="16"/>
  <c r="Q43" i="16"/>
  <c r="V43" i="16"/>
  <c r="G44" i="16"/>
  <c r="I44" i="16"/>
  <c r="K44" i="16"/>
  <c r="M44" i="16"/>
  <c r="O44" i="16"/>
  <c r="Q44" i="16"/>
  <c r="V44" i="16"/>
  <c r="G45" i="16"/>
  <c r="M45" i="16" s="1"/>
  <c r="I45" i="16"/>
  <c r="K45" i="16"/>
  <c r="O45" i="16"/>
  <c r="Q45" i="16"/>
  <c r="V45" i="16"/>
  <c r="G46" i="16"/>
  <c r="I46" i="16"/>
  <c r="K46" i="16"/>
  <c r="M46" i="16"/>
  <c r="O46" i="16"/>
  <c r="Q46" i="16"/>
  <c r="V46" i="16"/>
  <c r="G47" i="16"/>
  <c r="I47" i="16"/>
  <c r="O47" i="16"/>
  <c r="G48" i="16"/>
  <c r="I48" i="16"/>
  <c r="K48" i="16"/>
  <c r="K47" i="16" s="1"/>
  <c r="M48" i="16"/>
  <c r="M47" i="16" s="1"/>
  <c r="O48" i="16"/>
  <c r="Q48" i="16"/>
  <c r="Q47" i="16" s="1"/>
  <c r="V48" i="16"/>
  <c r="V47" i="16" s="1"/>
  <c r="V50" i="16"/>
  <c r="G51" i="16"/>
  <c r="I51" i="16"/>
  <c r="I50" i="16" s="1"/>
  <c r="K51" i="16"/>
  <c r="M51" i="16"/>
  <c r="O51" i="16"/>
  <c r="O50" i="16" s="1"/>
  <c r="Q51" i="16"/>
  <c r="Q50" i="16" s="1"/>
  <c r="V51" i="16"/>
  <c r="G52" i="16"/>
  <c r="G50" i="16" s="1"/>
  <c r="I52" i="16"/>
  <c r="K52" i="16"/>
  <c r="K50" i="16" s="1"/>
  <c r="O52" i="16"/>
  <c r="Q52" i="16"/>
  <c r="V52" i="16"/>
  <c r="I53" i="16"/>
  <c r="V53" i="16"/>
  <c r="G54" i="16"/>
  <c r="M54" i="16" s="1"/>
  <c r="M53" i="16" s="1"/>
  <c r="I54" i="16"/>
  <c r="K54" i="16"/>
  <c r="K53" i="16" s="1"/>
  <c r="O54" i="16"/>
  <c r="O53" i="16" s="1"/>
  <c r="Q54" i="16"/>
  <c r="V54" i="16"/>
  <c r="G55" i="16"/>
  <c r="G53" i="16" s="1"/>
  <c r="I55" i="16"/>
  <c r="K55" i="16"/>
  <c r="M55" i="16"/>
  <c r="O55" i="16"/>
  <c r="Q55" i="16"/>
  <c r="Q53" i="16" s="1"/>
  <c r="V55" i="16"/>
  <c r="G61" i="16"/>
  <c r="O61" i="16"/>
  <c r="G62" i="16"/>
  <c r="M62" i="16" s="1"/>
  <c r="M61" i="16" s="1"/>
  <c r="I62" i="16"/>
  <c r="I61" i="16" s="1"/>
  <c r="K62" i="16"/>
  <c r="K61" i="16" s="1"/>
  <c r="O62" i="16"/>
  <c r="Q62" i="16"/>
  <c r="Q61" i="16" s="1"/>
  <c r="V62" i="16"/>
  <c r="G64" i="16"/>
  <c r="I64" i="16"/>
  <c r="K64" i="16"/>
  <c r="M64" i="16"/>
  <c r="O64" i="16"/>
  <c r="Q64" i="16"/>
  <c r="V64" i="16"/>
  <c r="V61" i="16" s="1"/>
  <c r="G70" i="16"/>
  <c r="G69" i="16" s="1"/>
  <c r="I70" i="16"/>
  <c r="K70" i="16"/>
  <c r="K69" i="16" s="1"/>
  <c r="O70" i="16"/>
  <c r="O69" i="16" s="1"/>
  <c r="Q70" i="16"/>
  <c r="Q69" i="16" s="1"/>
  <c r="V70" i="16"/>
  <c r="G71" i="16"/>
  <c r="M71" i="16" s="1"/>
  <c r="I71" i="16"/>
  <c r="I69" i="16" s="1"/>
  <c r="K71" i="16"/>
  <c r="O71" i="16"/>
  <c r="Q71" i="16"/>
  <c r="V71" i="16"/>
  <c r="V69" i="16" s="1"/>
  <c r="G72" i="16"/>
  <c r="I72" i="16"/>
  <c r="K72" i="16"/>
  <c r="M72" i="16"/>
  <c r="O72" i="16"/>
  <c r="Q72" i="16"/>
  <c r="V72" i="16"/>
  <c r="G73" i="16"/>
  <c r="I73" i="16"/>
  <c r="K73" i="16"/>
  <c r="M73" i="16"/>
  <c r="O73" i="16"/>
  <c r="Q73" i="16"/>
  <c r="V73" i="16"/>
  <c r="G74" i="16"/>
  <c r="M74" i="16" s="1"/>
  <c r="I74" i="16"/>
  <c r="K74" i="16"/>
  <c r="O74" i="16"/>
  <c r="Q74" i="16"/>
  <c r="V74" i="16"/>
  <c r="G75" i="16"/>
  <c r="M75" i="16" s="1"/>
  <c r="I75" i="16"/>
  <c r="K75" i="16"/>
  <c r="O75" i="16"/>
  <c r="Q75" i="16"/>
  <c r="V75" i="16"/>
  <c r="G76" i="16"/>
  <c r="I76" i="16"/>
  <c r="K76" i="16"/>
  <c r="M76" i="16"/>
  <c r="O76" i="16"/>
  <c r="Q76" i="16"/>
  <c r="V76" i="16"/>
  <c r="G79" i="16"/>
  <c r="G78" i="16" s="1"/>
  <c r="I79" i="16"/>
  <c r="I78" i="16" s="1"/>
  <c r="K79" i="16"/>
  <c r="K78" i="16" s="1"/>
  <c r="O79" i="16"/>
  <c r="O78" i="16" s="1"/>
  <c r="Q79" i="16"/>
  <c r="Q78" i="16" s="1"/>
  <c r="V79" i="16"/>
  <c r="G80" i="16"/>
  <c r="M80" i="16" s="1"/>
  <c r="I80" i="16"/>
  <c r="K80" i="16"/>
  <c r="O80" i="16"/>
  <c r="Q80" i="16"/>
  <c r="V80" i="16"/>
  <c r="V78" i="16" s="1"/>
  <c r="G81" i="16"/>
  <c r="I81" i="16"/>
  <c r="K81" i="16"/>
  <c r="M81" i="16"/>
  <c r="O81" i="16"/>
  <c r="Q81" i="16"/>
  <c r="V81" i="16"/>
  <c r="AE83" i="16"/>
  <c r="G234" i="15"/>
  <c r="BA229" i="15"/>
  <c r="G9" i="15"/>
  <c r="M9" i="15" s="1"/>
  <c r="I9" i="15"/>
  <c r="I8" i="15" s="1"/>
  <c r="K9" i="15"/>
  <c r="K8" i="15" s="1"/>
  <c r="O9" i="15"/>
  <c r="Q9" i="15"/>
  <c r="Q8" i="15" s="1"/>
  <c r="V9" i="15"/>
  <c r="V8" i="15" s="1"/>
  <c r="G18" i="15"/>
  <c r="M18" i="15" s="1"/>
  <c r="I18" i="15"/>
  <c r="K18" i="15"/>
  <c r="O18" i="15"/>
  <c r="Q18" i="15"/>
  <c r="V18" i="15"/>
  <c r="G20" i="15"/>
  <c r="I20" i="15"/>
  <c r="K20" i="15"/>
  <c r="M20" i="15"/>
  <c r="O20" i="15"/>
  <c r="Q20" i="15"/>
  <c r="V20" i="15"/>
  <c r="G22" i="15"/>
  <c r="M22" i="15" s="1"/>
  <c r="I22" i="15"/>
  <c r="K22" i="15"/>
  <c r="O22" i="15"/>
  <c r="O8" i="15" s="1"/>
  <c r="Q22" i="15"/>
  <c r="V22" i="15"/>
  <c r="G24" i="15"/>
  <c r="I24" i="15"/>
  <c r="K24" i="15"/>
  <c r="M24" i="15"/>
  <c r="O24" i="15"/>
  <c r="Q24" i="15"/>
  <c r="V24" i="15"/>
  <c r="G26" i="15"/>
  <c r="I26" i="15"/>
  <c r="K26" i="15"/>
  <c r="M26" i="15"/>
  <c r="O26" i="15"/>
  <c r="Q26" i="15"/>
  <c r="V26" i="15"/>
  <c r="G28" i="15"/>
  <c r="I28" i="15"/>
  <c r="K28" i="15"/>
  <c r="M28" i="15"/>
  <c r="O28" i="15"/>
  <c r="Q28" i="15"/>
  <c r="V28" i="15"/>
  <c r="G30" i="15"/>
  <c r="G8" i="15" s="1"/>
  <c r="I30" i="15"/>
  <c r="K30" i="15"/>
  <c r="O30" i="15"/>
  <c r="Q30" i="15"/>
  <c r="V30" i="15"/>
  <c r="G32" i="15"/>
  <c r="I32" i="15"/>
  <c r="K32" i="15"/>
  <c r="M32" i="15"/>
  <c r="O32" i="15"/>
  <c r="Q32" i="15"/>
  <c r="V32" i="15"/>
  <c r="G34" i="15"/>
  <c r="M34" i="15" s="1"/>
  <c r="I34" i="15"/>
  <c r="K34" i="15"/>
  <c r="O34" i="15"/>
  <c r="Q34" i="15"/>
  <c r="V34" i="15"/>
  <c r="G37" i="15"/>
  <c r="M37" i="15" s="1"/>
  <c r="I37" i="15"/>
  <c r="I36" i="15" s="1"/>
  <c r="K37" i="15"/>
  <c r="K36" i="15" s="1"/>
  <c r="O37" i="15"/>
  <c r="O36" i="15" s="1"/>
  <c r="Q37" i="15"/>
  <c r="Q36" i="15" s="1"/>
  <c r="V37" i="15"/>
  <c r="V36" i="15" s="1"/>
  <c r="G42" i="15"/>
  <c r="I42" i="15"/>
  <c r="K42" i="15"/>
  <c r="M42" i="15"/>
  <c r="O42" i="15"/>
  <c r="Q42" i="15"/>
  <c r="V42" i="15"/>
  <c r="G44" i="15"/>
  <c r="I44" i="15"/>
  <c r="K44" i="15"/>
  <c r="M44" i="15"/>
  <c r="O44" i="15"/>
  <c r="Q44" i="15"/>
  <c r="V44" i="15"/>
  <c r="G46" i="15"/>
  <c r="I46" i="15"/>
  <c r="K46" i="15"/>
  <c r="M46" i="15"/>
  <c r="O46" i="15"/>
  <c r="Q46" i="15"/>
  <c r="V46" i="15"/>
  <c r="G48" i="15"/>
  <c r="M48" i="15" s="1"/>
  <c r="I48" i="15"/>
  <c r="K48" i="15"/>
  <c r="O48" i="15"/>
  <c r="Q48" i="15"/>
  <c r="V48" i="15"/>
  <c r="G50" i="15"/>
  <c r="I50" i="15"/>
  <c r="K50" i="15"/>
  <c r="M50" i="15"/>
  <c r="O50" i="15"/>
  <c r="Q50" i="15"/>
  <c r="V50" i="15"/>
  <c r="G53" i="15"/>
  <c r="G52" i="15" s="1"/>
  <c r="I53" i="15"/>
  <c r="I52" i="15" s="1"/>
  <c r="K53" i="15"/>
  <c r="M53" i="15"/>
  <c r="O53" i="15"/>
  <c r="O52" i="15" s="1"/>
  <c r="Q53" i="15"/>
  <c r="Q52" i="15" s="1"/>
  <c r="V53" i="15"/>
  <c r="G54" i="15"/>
  <c r="M54" i="15" s="1"/>
  <c r="I54" i="15"/>
  <c r="K54" i="15"/>
  <c r="O54" i="15"/>
  <c r="Q54" i="15"/>
  <c r="V54" i="15"/>
  <c r="G55" i="15"/>
  <c r="I55" i="15"/>
  <c r="K55" i="15"/>
  <c r="M55" i="15"/>
  <c r="O55" i="15"/>
  <c r="Q55" i="15"/>
  <c r="V55" i="15"/>
  <c r="G56" i="15"/>
  <c r="I56" i="15"/>
  <c r="K56" i="15"/>
  <c r="M56" i="15"/>
  <c r="O56" i="15"/>
  <c r="Q56" i="15"/>
  <c r="V56" i="15"/>
  <c r="V52" i="15" s="1"/>
  <c r="G57" i="15"/>
  <c r="I57" i="15"/>
  <c r="K57" i="15"/>
  <c r="M57" i="15"/>
  <c r="O57" i="15"/>
  <c r="Q57" i="15"/>
  <c r="V57" i="15"/>
  <c r="G58" i="15"/>
  <c r="M58" i="15" s="1"/>
  <c r="I58" i="15"/>
  <c r="K58" i="15"/>
  <c r="O58" i="15"/>
  <c r="Q58" i="15"/>
  <c r="V58" i="15"/>
  <c r="G59" i="15"/>
  <c r="I59" i="15"/>
  <c r="K59" i="15"/>
  <c r="M59" i="15"/>
  <c r="O59" i="15"/>
  <c r="Q59" i="15"/>
  <c r="V59" i="15"/>
  <c r="G60" i="15"/>
  <c r="M60" i="15" s="1"/>
  <c r="I60" i="15"/>
  <c r="K60" i="15"/>
  <c r="K52" i="15" s="1"/>
  <c r="O60" i="15"/>
  <c r="Q60" i="15"/>
  <c r="V60" i="15"/>
  <c r="G61" i="15"/>
  <c r="I61" i="15"/>
  <c r="K61" i="15"/>
  <c r="M61" i="15"/>
  <c r="O61" i="15"/>
  <c r="Q61" i="15"/>
  <c r="V61" i="15"/>
  <c r="G62" i="15"/>
  <c r="M62" i="15" s="1"/>
  <c r="I62" i="15"/>
  <c r="K62" i="15"/>
  <c r="O62" i="15"/>
  <c r="Q62" i="15"/>
  <c r="V62" i="15"/>
  <c r="G63" i="15"/>
  <c r="I63" i="15"/>
  <c r="K63" i="15"/>
  <c r="M63" i="15"/>
  <c r="O63" i="15"/>
  <c r="Q63" i="15"/>
  <c r="V63" i="15"/>
  <c r="G64" i="15"/>
  <c r="I64" i="15"/>
  <c r="K64" i="15"/>
  <c r="M64" i="15"/>
  <c r="O64" i="15"/>
  <c r="Q64" i="15"/>
  <c r="V64" i="15"/>
  <c r="G66" i="15"/>
  <c r="I66" i="15"/>
  <c r="K66" i="15"/>
  <c r="M66" i="15"/>
  <c r="O66" i="15"/>
  <c r="Q66" i="15"/>
  <c r="V66" i="15"/>
  <c r="G68" i="15"/>
  <c r="M68" i="15" s="1"/>
  <c r="I68" i="15"/>
  <c r="K68" i="15"/>
  <c r="O68" i="15"/>
  <c r="Q68" i="15"/>
  <c r="V68" i="15"/>
  <c r="G69" i="15"/>
  <c r="I69" i="15"/>
  <c r="K69" i="15"/>
  <c r="M69" i="15"/>
  <c r="O69" i="15"/>
  <c r="Q69" i="15"/>
  <c r="V69" i="15"/>
  <c r="G82" i="15"/>
  <c r="M82" i="15" s="1"/>
  <c r="I82" i="15"/>
  <c r="K82" i="15"/>
  <c r="O82" i="15"/>
  <c r="Q82" i="15"/>
  <c r="V82" i="15"/>
  <c r="G83" i="15"/>
  <c r="I83" i="15"/>
  <c r="K83" i="15"/>
  <c r="M83" i="15"/>
  <c r="O83" i="15"/>
  <c r="Q83" i="15"/>
  <c r="V83" i="15"/>
  <c r="G85" i="15"/>
  <c r="I85" i="15"/>
  <c r="K85" i="15"/>
  <c r="K84" i="15" s="1"/>
  <c r="M85" i="15"/>
  <c r="O85" i="15"/>
  <c r="Q85" i="15"/>
  <c r="Q84" i="15" s="1"/>
  <c r="V85" i="15"/>
  <c r="V84" i="15" s="1"/>
  <c r="G86" i="15"/>
  <c r="I86" i="15"/>
  <c r="K86" i="15"/>
  <c r="M86" i="15"/>
  <c r="O86" i="15"/>
  <c r="Q86" i="15"/>
  <c r="V86" i="15"/>
  <c r="G87" i="15"/>
  <c r="I87" i="15"/>
  <c r="K87" i="15"/>
  <c r="M87" i="15"/>
  <c r="O87" i="15"/>
  <c r="Q87" i="15"/>
  <c r="V87" i="15"/>
  <c r="G88" i="15"/>
  <c r="M88" i="15" s="1"/>
  <c r="I88" i="15"/>
  <c r="K88" i="15"/>
  <c r="O88" i="15"/>
  <c r="Q88" i="15"/>
  <c r="V88" i="15"/>
  <c r="G89" i="15"/>
  <c r="M89" i="15" s="1"/>
  <c r="I89" i="15"/>
  <c r="I84" i="15" s="1"/>
  <c r="K89" i="15"/>
  <c r="O89" i="15"/>
  <c r="Q89" i="15"/>
  <c r="V89" i="15"/>
  <c r="G90" i="15"/>
  <c r="M90" i="15" s="1"/>
  <c r="I90" i="15"/>
  <c r="K90" i="15"/>
  <c r="O90" i="15"/>
  <c r="Q90" i="15"/>
  <c r="V90" i="15"/>
  <c r="G91" i="15"/>
  <c r="I91" i="15"/>
  <c r="K91" i="15"/>
  <c r="M91" i="15"/>
  <c r="O91" i="15"/>
  <c r="Q91" i="15"/>
  <c r="V91" i="15"/>
  <c r="G92" i="15"/>
  <c r="M92" i="15" s="1"/>
  <c r="I92" i="15"/>
  <c r="K92" i="15"/>
  <c r="O92" i="15"/>
  <c r="O84" i="15" s="1"/>
  <c r="Q92" i="15"/>
  <c r="V92" i="15"/>
  <c r="G93" i="15"/>
  <c r="I93" i="15"/>
  <c r="K93" i="15"/>
  <c r="M93" i="15"/>
  <c r="O93" i="15"/>
  <c r="Q93" i="15"/>
  <c r="V93" i="15"/>
  <c r="G94" i="15"/>
  <c r="I94" i="15"/>
  <c r="K94" i="15"/>
  <c r="M94" i="15"/>
  <c r="O94" i="15"/>
  <c r="Q94" i="15"/>
  <c r="V94" i="15"/>
  <c r="G98" i="15"/>
  <c r="G97" i="15" s="1"/>
  <c r="I98" i="15"/>
  <c r="I97" i="15" s="1"/>
  <c r="K98" i="15"/>
  <c r="K97" i="15" s="1"/>
  <c r="O98" i="15"/>
  <c r="Q98" i="15"/>
  <c r="Q97" i="15" s="1"/>
  <c r="V98" i="15"/>
  <c r="V97" i="15" s="1"/>
  <c r="G99" i="15"/>
  <c r="I99" i="15"/>
  <c r="K99" i="15"/>
  <c r="M99" i="15"/>
  <c r="O99" i="15"/>
  <c r="Q99" i="15"/>
  <c r="V99" i="15"/>
  <c r="G102" i="15"/>
  <c r="M102" i="15" s="1"/>
  <c r="I102" i="15"/>
  <c r="K102" i="15"/>
  <c r="O102" i="15"/>
  <c r="Q102" i="15"/>
  <c r="V102" i="15"/>
  <c r="G105" i="15"/>
  <c r="I105" i="15"/>
  <c r="K105" i="15"/>
  <c r="M105" i="15"/>
  <c r="O105" i="15"/>
  <c r="Q105" i="15"/>
  <c r="V105" i="15"/>
  <c r="G108" i="15"/>
  <c r="M108" i="15" s="1"/>
  <c r="I108" i="15"/>
  <c r="K108" i="15"/>
  <c r="O108" i="15"/>
  <c r="O97" i="15" s="1"/>
  <c r="Q108" i="15"/>
  <c r="V108" i="15"/>
  <c r="G111" i="15"/>
  <c r="I111" i="15"/>
  <c r="K111" i="15"/>
  <c r="M111" i="15"/>
  <c r="O111" i="15"/>
  <c r="Q111" i="15"/>
  <c r="V111" i="15"/>
  <c r="G114" i="15"/>
  <c r="I114" i="15"/>
  <c r="K114" i="15"/>
  <c r="M114" i="15"/>
  <c r="O114" i="15"/>
  <c r="Q114" i="15"/>
  <c r="V114" i="15"/>
  <c r="G117" i="15"/>
  <c r="I117" i="15"/>
  <c r="K117" i="15"/>
  <c r="M117" i="15"/>
  <c r="O117" i="15"/>
  <c r="Q117" i="15"/>
  <c r="V117" i="15"/>
  <c r="G120" i="15"/>
  <c r="M120" i="15" s="1"/>
  <c r="I120" i="15"/>
  <c r="K120" i="15"/>
  <c r="O120" i="15"/>
  <c r="Q120" i="15"/>
  <c r="V120" i="15"/>
  <c r="G121" i="15"/>
  <c r="I121" i="15"/>
  <c r="K121" i="15"/>
  <c r="M121" i="15"/>
  <c r="O121" i="15"/>
  <c r="Q121" i="15"/>
  <c r="V121" i="15"/>
  <c r="G131" i="15"/>
  <c r="M131" i="15" s="1"/>
  <c r="I131" i="15"/>
  <c r="K131" i="15"/>
  <c r="O131" i="15"/>
  <c r="Q131" i="15"/>
  <c r="V131" i="15"/>
  <c r="G132" i="15"/>
  <c r="I132" i="15"/>
  <c r="K132" i="15"/>
  <c r="M132" i="15"/>
  <c r="O132" i="15"/>
  <c r="Q132" i="15"/>
  <c r="V132" i="15"/>
  <c r="G134" i="15"/>
  <c r="I134" i="15"/>
  <c r="I133" i="15" s="1"/>
  <c r="K134" i="15"/>
  <c r="K133" i="15" s="1"/>
  <c r="M134" i="15"/>
  <c r="M133" i="15" s="1"/>
  <c r="O134" i="15"/>
  <c r="Q134" i="15"/>
  <c r="Q133" i="15" s="1"/>
  <c r="V134" i="15"/>
  <c r="V133" i="15" s="1"/>
  <c r="G137" i="15"/>
  <c r="I137" i="15"/>
  <c r="K137" i="15"/>
  <c r="M137" i="15"/>
  <c r="O137" i="15"/>
  <c r="Q137" i="15"/>
  <c r="V137" i="15"/>
  <c r="G140" i="15"/>
  <c r="I140" i="15"/>
  <c r="K140" i="15"/>
  <c r="M140" i="15"/>
  <c r="O140" i="15"/>
  <c r="Q140" i="15"/>
  <c r="V140" i="15"/>
  <c r="G142" i="15"/>
  <c r="M142" i="15" s="1"/>
  <c r="I142" i="15"/>
  <c r="K142" i="15"/>
  <c r="O142" i="15"/>
  <c r="Q142" i="15"/>
  <c r="V142" i="15"/>
  <c r="G144" i="15"/>
  <c r="I144" i="15"/>
  <c r="K144" i="15"/>
  <c r="M144" i="15"/>
  <c r="O144" i="15"/>
  <c r="Q144" i="15"/>
  <c r="V144" i="15"/>
  <c r="G146" i="15"/>
  <c r="M146" i="15" s="1"/>
  <c r="I146" i="15"/>
  <c r="K146" i="15"/>
  <c r="O146" i="15"/>
  <c r="Q146" i="15"/>
  <c r="V146" i="15"/>
  <c r="G148" i="15"/>
  <c r="I148" i="15"/>
  <c r="K148" i="15"/>
  <c r="M148" i="15"/>
  <c r="O148" i="15"/>
  <c r="Q148" i="15"/>
  <c r="V148" i="15"/>
  <c r="G151" i="15"/>
  <c r="M151" i="15" s="1"/>
  <c r="I151" i="15"/>
  <c r="K151" i="15"/>
  <c r="O151" i="15"/>
  <c r="O133" i="15" s="1"/>
  <c r="Q151" i="15"/>
  <c r="V151" i="15"/>
  <c r="G152" i="15"/>
  <c r="I152" i="15"/>
  <c r="K152" i="15"/>
  <c r="M152" i="15"/>
  <c r="O152" i="15"/>
  <c r="Q152" i="15"/>
  <c r="V152" i="15"/>
  <c r="G153" i="15"/>
  <c r="I153" i="15"/>
  <c r="K153" i="15"/>
  <c r="M153" i="15"/>
  <c r="O153" i="15"/>
  <c r="Q153" i="15"/>
  <c r="V153" i="15"/>
  <c r="G154" i="15"/>
  <c r="I154" i="15"/>
  <c r="K154" i="15"/>
  <c r="M154" i="15"/>
  <c r="O154" i="15"/>
  <c r="Q154" i="15"/>
  <c r="V154" i="15"/>
  <c r="G155" i="15"/>
  <c r="M155" i="15" s="1"/>
  <c r="I155" i="15"/>
  <c r="K155" i="15"/>
  <c r="O155" i="15"/>
  <c r="Q155" i="15"/>
  <c r="V155" i="15"/>
  <c r="G157" i="15"/>
  <c r="M157" i="15" s="1"/>
  <c r="I157" i="15"/>
  <c r="K157" i="15"/>
  <c r="K156" i="15" s="1"/>
  <c r="O157" i="15"/>
  <c r="O156" i="15" s="1"/>
  <c r="Q157" i="15"/>
  <c r="V157" i="15"/>
  <c r="V156" i="15" s="1"/>
  <c r="G158" i="15"/>
  <c r="G156" i="15" s="1"/>
  <c r="I158" i="15"/>
  <c r="K158" i="15"/>
  <c r="M158" i="15"/>
  <c r="O158" i="15"/>
  <c r="Q158" i="15"/>
  <c r="V158" i="15"/>
  <c r="G159" i="15"/>
  <c r="M159" i="15" s="1"/>
  <c r="I159" i="15"/>
  <c r="K159" i="15"/>
  <c r="O159" i="15"/>
  <c r="Q159" i="15"/>
  <c r="V159" i="15"/>
  <c r="G160" i="15"/>
  <c r="I160" i="15"/>
  <c r="K160" i="15"/>
  <c r="M160" i="15"/>
  <c r="O160" i="15"/>
  <c r="Q160" i="15"/>
  <c r="Q156" i="15" s="1"/>
  <c r="V160" i="15"/>
  <c r="G161" i="15"/>
  <c r="I161" i="15"/>
  <c r="K161" i="15"/>
  <c r="M161" i="15"/>
  <c r="O161" i="15"/>
  <c r="Q161" i="15"/>
  <c r="V161" i="15"/>
  <c r="G162" i="15"/>
  <c r="I162" i="15"/>
  <c r="K162" i="15"/>
  <c r="M162" i="15"/>
  <c r="O162" i="15"/>
  <c r="Q162" i="15"/>
  <c r="V162" i="15"/>
  <c r="G163" i="15"/>
  <c r="M163" i="15" s="1"/>
  <c r="I163" i="15"/>
  <c r="K163" i="15"/>
  <c r="O163" i="15"/>
  <c r="Q163" i="15"/>
  <c r="V163" i="15"/>
  <c r="G164" i="15"/>
  <c r="M164" i="15" s="1"/>
  <c r="I164" i="15"/>
  <c r="I156" i="15" s="1"/>
  <c r="K164" i="15"/>
  <c r="O164" i="15"/>
  <c r="Q164" i="15"/>
  <c r="V164" i="15"/>
  <c r="G165" i="15"/>
  <c r="M165" i="15" s="1"/>
  <c r="I165" i="15"/>
  <c r="K165" i="15"/>
  <c r="O165" i="15"/>
  <c r="Q165" i="15"/>
  <c r="V165" i="15"/>
  <c r="G166" i="15"/>
  <c r="I166" i="15"/>
  <c r="K166" i="15"/>
  <c r="M166" i="15"/>
  <c r="O166" i="15"/>
  <c r="Q166" i="15"/>
  <c r="V166" i="15"/>
  <c r="G167" i="15"/>
  <c r="M167" i="15" s="1"/>
  <c r="I167" i="15"/>
  <c r="K167" i="15"/>
  <c r="O167" i="15"/>
  <c r="Q167" i="15"/>
  <c r="V167" i="15"/>
  <c r="G168" i="15"/>
  <c r="I168" i="15"/>
  <c r="K168" i="15"/>
  <c r="M168" i="15"/>
  <c r="O168" i="15"/>
  <c r="Q168" i="15"/>
  <c r="V168" i="15"/>
  <c r="G169" i="15"/>
  <c r="I169" i="15"/>
  <c r="K169" i="15"/>
  <c r="M169" i="15"/>
  <c r="O169" i="15"/>
  <c r="Q169" i="15"/>
  <c r="V169" i="15"/>
  <c r="G170" i="15"/>
  <c r="I170" i="15"/>
  <c r="K170" i="15"/>
  <c r="M170" i="15"/>
  <c r="O170" i="15"/>
  <c r="Q170" i="15"/>
  <c r="V170" i="15"/>
  <c r="G171" i="15"/>
  <c r="M171" i="15" s="1"/>
  <c r="I171" i="15"/>
  <c r="K171" i="15"/>
  <c r="O171" i="15"/>
  <c r="Q171" i="15"/>
  <c r="V171" i="15"/>
  <c r="G172" i="15"/>
  <c r="M172" i="15" s="1"/>
  <c r="I172" i="15"/>
  <c r="K172" i="15"/>
  <c r="O172" i="15"/>
  <c r="Q172" i="15"/>
  <c r="V172" i="15"/>
  <c r="G173" i="15"/>
  <c r="M173" i="15" s="1"/>
  <c r="I173" i="15"/>
  <c r="K173" i="15"/>
  <c r="O173" i="15"/>
  <c r="Q173" i="15"/>
  <c r="V173" i="15"/>
  <c r="G174" i="15"/>
  <c r="I174" i="15"/>
  <c r="K174" i="15"/>
  <c r="M174" i="15"/>
  <c r="O174" i="15"/>
  <c r="Q174" i="15"/>
  <c r="V174" i="15"/>
  <c r="G175" i="15"/>
  <c r="M175" i="15" s="1"/>
  <c r="I175" i="15"/>
  <c r="K175" i="15"/>
  <c r="O175" i="15"/>
  <c r="Q175" i="15"/>
  <c r="V175" i="15"/>
  <c r="G176" i="15"/>
  <c r="I176" i="15"/>
  <c r="K176" i="15"/>
  <c r="M176" i="15"/>
  <c r="O176" i="15"/>
  <c r="Q176" i="15"/>
  <c r="V176" i="15"/>
  <c r="G177" i="15"/>
  <c r="I177" i="15"/>
  <c r="K177" i="15"/>
  <c r="M177" i="15"/>
  <c r="O177" i="15"/>
  <c r="Q177" i="15"/>
  <c r="V177" i="15"/>
  <c r="G178" i="15"/>
  <c r="I178" i="15"/>
  <c r="K178" i="15"/>
  <c r="M178" i="15"/>
  <c r="O178" i="15"/>
  <c r="Q178" i="15"/>
  <c r="V178" i="15"/>
  <c r="G179" i="15"/>
  <c r="M179" i="15" s="1"/>
  <c r="I179" i="15"/>
  <c r="K179" i="15"/>
  <c r="O179" i="15"/>
  <c r="Q179" i="15"/>
  <c r="V179" i="15"/>
  <c r="G180" i="15"/>
  <c r="M180" i="15" s="1"/>
  <c r="I180" i="15"/>
  <c r="K180" i="15"/>
  <c r="O180" i="15"/>
  <c r="Q180" i="15"/>
  <c r="V180" i="15"/>
  <c r="G182" i="15"/>
  <c r="G181" i="15" s="1"/>
  <c r="I182" i="15"/>
  <c r="I181" i="15" s="1"/>
  <c r="K182" i="15"/>
  <c r="M182" i="15"/>
  <c r="O182" i="15"/>
  <c r="O181" i="15" s="1"/>
  <c r="Q182" i="15"/>
  <c r="Q181" i="15" s="1"/>
  <c r="V182" i="15"/>
  <c r="G184" i="15"/>
  <c r="M184" i="15" s="1"/>
  <c r="I184" i="15"/>
  <c r="K184" i="15"/>
  <c r="O184" i="15"/>
  <c r="Q184" i="15"/>
  <c r="V184" i="15"/>
  <c r="G185" i="15"/>
  <c r="I185" i="15"/>
  <c r="K185" i="15"/>
  <c r="M185" i="15"/>
  <c r="O185" i="15"/>
  <c r="Q185" i="15"/>
  <c r="V185" i="15"/>
  <c r="G186" i="15"/>
  <c r="I186" i="15"/>
  <c r="K186" i="15"/>
  <c r="M186" i="15"/>
  <c r="O186" i="15"/>
  <c r="Q186" i="15"/>
  <c r="V186" i="15"/>
  <c r="V181" i="15" s="1"/>
  <c r="G187" i="15"/>
  <c r="I187" i="15"/>
  <c r="K187" i="15"/>
  <c r="M187" i="15"/>
  <c r="O187" i="15"/>
  <c r="Q187" i="15"/>
  <c r="V187" i="15"/>
  <c r="G188" i="15"/>
  <c r="M188" i="15" s="1"/>
  <c r="I188" i="15"/>
  <c r="K188" i="15"/>
  <c r="O188" i="15"/>
  <c r="Q188" i="15"/>
  <c r="V188" i="15"/>
  <c r="G189" i="15"/>
  <c r="M189" i="15" s="1"/>
  <c r="I189" i="15"/>
  <c r="K189" i="15"/>
  <c r="O189" i="15"/>
  <c r="Q189" i="15"/>
  <c r="V189" i="15"/>
  <c r="G190" i="15"/>
  <c r="M190" i="15" s="1"/>
  <c r="I190" i="15"/>
  <c r="K190" i="15"/>
  <c r="K181" i="15" s="1"/>
  <c r="O190" i="15"/>
  <c r="Q190" i="15"/>
  <c r="V190" i="15"/>
  <c r="G191" i="15"/>
  <c r="I191" i="15"/>
  <c r="K191" i="15"/>
  <c r="M191" i="15"/>
  <c r="O191" i="15"/>
  <c r="Q191" i="15"/>
  <c r="V191" i="15"/>
  <c r="G192" i="15"/>
  <c r="M192" i="15" s="1"/>
  <c r="I192" i="15"/>
  <c r="K192" i="15"/>
  <c r="O192" i="15"/>
  <c r="Q192" i="15"/>
  <c r="V192" i="15"/>
  <c r="G193" i="15"/>
  <c r="I193" i="15"/>
  <c r="K193" i="15"/>
  <c r="M193" i="15"/>
  <c r="O193" i="15"/>
  <c r="Q193" i="15"/>
  <c r="V193" i="15"/>
  <c r="G194" i="15"/>
  <c r="I194" i="15"/>
  <c r="K194" i="15"/>
  <c r="M194" i="15"/>
  <c r="O194" i="15"/>
  <c r="Q194" i="15"/>
  <c r="V194" i="15"/>
  <c r="G195" i="15"/>
  <c r="I195" i="15"/>
  <c r="K195" i="15"/>
  <c r="M195" i="15"/>
  <c r="O195" i="15"/>
  <c r="Q195" i="15"/>
  <c r="V195" i="15"/>
  <c r="G196" i="15"/>
  <c r="M196" i="15" s="1"/>
  <c r="I196" i="15"/>
  <c r="K196" i="15"/>
  <c r="O196" i="15"/>
  <c r="Q196" i="15"/>
  <c r="V196" i="15"/>
  <c r="G197" i="15"/>
  <c r="M197" i="15" s="1"/>
  <c r="I197" i="15"/>
  <c r="K197" i="15"/>
  <c r="O197" i="15"/>
  <c r="Q197" i="15"/>
  <c r="V197" i="15"/>
  <c r="G198" i="15"/>
  <c r="M198" i="15" s="1"/>
  <c r="I198" i="15"/>
  <c r="K198" i="15"/>
  <c r="O198" i="15"/>
  <c r="Q198" i="15"/>
  <c r="V198" i="15"/>
  <c r="G199" i="15"/>
  <c r="I199" i="15"/>
  <c r="K199" i="15"/>
  <c r="M199" i="15"/>
  <c r="O199" i="15"/>
  <c r="Q199" i="15"/>
  <c r="V199" i="15"/>
  <c r="G201" i="15"/>
  <c r="I201" i="15"/>
  <c r="I200" i="15" s="1"/>
  <c r="K201" i="15"/>
  <c r="K200" i="15" s="1"/>
  <c r="M201" i="15"/>
  <c r="O201" i="15"/>
  <c r="Q201" i="15"/>
  <c r="Q200" i="15" s="1"/>
  <c r="V201" i="15"/>
  <c r="V200" i="15" s="1"/>
  <c r="G202" i="15"/>
  <c r="I202" i="15"/>
  <c r="K202" i="15"/>
  <c r="M202" i="15"/>
  <c r="O202" i="15"/>
  <c r="Q202" i="15"/>
  <c r="V202" i="15"/>
  <c r="G203" i="15"/>
  <c r="I203" i="15"/>
  <c r="K203" i="15"/>
  <c r="M203" i="15"/>
  <c r="O203" i="15"/>
  <c r="Q203" i="15"/>
  <c r="V203" i="15"/>
  <c r="G204" i="15"/>
  <c r="M204" i="15" s="1"/>
  <c r="I204" i="15"/>
  <c r="K204" i="15"/>
  <c r="O204" i="15"/>
  <c r="O200" i="15" s="1"/>
  <c r="Q204" i="15"/>
  <c r="V204" i="15"/>
  <c r="G205" i="15"/>
  <c r="M205" i="15" s="1"/>
  <c r="I205" i="15"/>
  <c r="K205" i="15"/>
  <c r="O205" i="15"/>
  <c r="Q205" i="15"/>
  <c r="V205" i="15"/>
  <c r="K206" i="15"/>
  <c r="V206" i="15"/>
  <c r="G207" i="15"/>
  <c r="G206" i="15" s="1"/>
  <c r="I207" i="15"/>
  <c r="I206" i="15" s="1"/>
  <c r="K207" i="15"/>
  <c r="M207" i="15"/>
  <c r="M206" i="15" s="1"/>
  <c r="O207" i="15"/>
  <c r="O206" i="15" s="1"/>
  <c r="Q207" i="15"/>
  <c r="V207" i="15"/>
  <c r="G209" i="15"/>
  <c r="M209" i="15" s="1"/>
  <c r="I209" i="15"/>
  <c r="K209" i="15"/>
  <c r="O209" i="15"/>
  <c r="Q209" i="15"/>
  <c r="Q206" i="15" s="1"/>
  <c r="V209" i="15"/>
  <c r="G212" i="15"/>
  <c r="I212" i="15"/>
  <c r="Q212" i="15"/>
  <c r="G213" i="15"/>
  <c r="I213" i="15"/>
  <c r="K213" i="15"/>
  <c r="K212" i="15" s="1"/>
  <c r="M213" i="15"/>
  <c r="M212" i="15" s="1"/>
  <c r="O213" i="15"/>
  <c r="O212" i="15" s="1"/>
  <c r="Q213" i="15"/>
  <c r="V213" i="15"/>
  <c r="V212" i="15" s="1"/>
  <c r="G215" i="15"/>
  <c r="I215" i="15"/>
  <c r="K215" i="15"/>
  <c r="M215" i="15"/>
  <c r="O215" i="15"/>
  <c r="Q215" i="15"/>
  <c r="V215" i="15"/>
  <c r="G221" i="15"/>
  <c r="M221" i="15" s="1"/>
  <c r="I221" i="15"/>
  <c r="I220" i="15" s="1"/>
  <c r="K221" i="15"/>
  <c r="K220" i="15" s="1"/>
  <c r="O221" i="15"/>
  <c r="Q221" i="15"/>
  <c r="Q220" i="15" s="1"/>
  <c r="V221" i="15"/>
  <c r="V220" i="15" s="1"/>
  <c r="G222" i="15"/>
  <c r="M222" i="15" s="1"/>
  <c r="I222" i="15"/>
  <c r="K222" i="15"/>
  <c r="O222" i="15"/>
  <c r="Q222" i="15"/>
  <c r="V222" i="15"/>
  <c r="G223" i="15"/>
  <c r="I223" i="15"/>
  <c r="K223" i="15"/>
  <c r="M223" i="15"/>
  <c r="O223" i="15"/>
  <c r="Q223" i="15"/>
  <c r="V223" i="15"/>
  <c r="G224" i="15"/>
  <c r="M224" i="15" s="1"/>
  <c r="I224" i="15"/>
  <c r="K224" i="15"/>
  <c r="O224" i="15"/>
  <c r="O220" i="15" s="1"/>
  <c r="Q224" i="15"/>
  <c r="V224" i="15"/>
  <c r="G225" i="15"/>
  <c r="M225" i="15" s="1"/>
  <c r="I225" i="15"/>
  <c r="K225" i="15"/>
  <c r="O225" i="15"/>
  <c r="Q225" i="15"/>
  <c r="V225" i="15"/>
  <c r="G226" i="15"/>
  <c r="I226" i="15"/>
  <c r="K226" i="15"/>
  <c r="M226" i="15"/>
  <c r="O226" i="15"/>
  <c r="Q226" i="15"/>
  <c r="V226" i="15"/>
  <c r="G227" i="15"/>
  <c r="I227" i="15"/>
  <c r="K227" i="15"/>
  <c r="M227" i="15"/>
  <c r="O227" i="15"/>
  <c r="Q227" i="15"/>
  <c r="V227" i="15"/>
  <c r="G228" i="15"/>
  <c r="G220" i="15" s="1"/>
  <c r="I228" i="15"/>
  <c r="K228" i="15"/>
  <c r="O228" i="15"/>
  <c r="Q228" i="15"/>
  <c r="V228" i="15"/>
  <c r="I230" i="15"/>
  <c r="O230" i="15"/>
  <c r="Q230" i="15"/>
  <c r="G231" i="15"/>
  <c r="M231" i="15" s="1"/>
  <c r="M230" i="15" s="1"/>
  <c r="I231" i="15"/>
  <c r="K231" i="15"/>
  <c r="K230" i="15" s="1"/>
  <c r="O231" i="15"/>
  <c r="Q231" i="15"/>
  <c r="V231" i="15"/>
  <c r="V230" i="15" s="1"/>
  <c r="G232" i="15"/>
  <c r="G230" i="15" s="1"/>
  <c r="I232" i="15"/>
  <c r="K232" i="15"/>
  <c r="M232" i="15"/>
  <c r="O232" i="15"/>
  <c r="Q232" i="15"/>
  <c r="V232" i="15"/>
  <c r="AE234" i="15"/>
  <c r="G164" i="14"/>
  <c r="BA158" i="14"/>
  <c r="G9" i="14"/>
  <c r="I9" i="14"/>
  <c r="I8" i="14" s="1"/>
  <c r="K9" i="14"/>
  <c r="M9" i="14"/>
  <c r="O9" i="14"/>
  <c r="Q9" i="14"/>
  <c r="Q8" i="14" s="1"/>
  <c r="V9" i="14"/>
  <c r="V8" i="14" s="1"/>
  <c r="G18" i="14"/>
  <c r="M18" i="14" s="1"/>
  <c r="I18" i="14"/>
  <c r="K18" i="14"/>
  <c r="K8" i="14" s="1"/>
  <c r="O18" i="14"/>
  <c r="O8" i="14" s="1"/>
  <c r="Q18" i="14"/>
  <c r="V18" i="14"/>
  <c r="G20" i="14"/>
  <c r="I20" i="14"/>
  <c r="K20" i="14"/>
  <c r="M20" i="14"/>
  <c r="O20" i="14"/>
  <c r="Q20" i="14"/>
  <c r="V20" i="14"/>
  <c r="G22" i="14"/>
  <c r="M22" i="14" s="1"/>
  <c r="I22" i="14"/>
  <c r="K22" i="14"/>
  <c r="O22" i="14"/>
  <c r="Q22" i="14"/>
  <c r="V22" i="14"/>
  <c r="G24" i="14"/>
  <c r="I24" i="14"/>
  <c r="K24" i="14"/>
  <c r="M24" i="14"/>
  <c r="O24" i="14"/>
  <c r="Q24" i="14"/>
  <c r="V24" i="14"/>
  <c r="G25" i="14"/>
  <c r="I25" i="14"/>
  <c r="K25" i="14"/>
  <c r="M25" i="14"/>
  <c r="O25" i="14"/>
  <c r="Q25" i="14"/>
  <c r="V25" i="14"/>
  <c r="G26" i="14"/>
  <c r="I26" i="14"/>
  <c r="K26" i="14"/>
  <c r="M26" i="14"/>
  <c r="O26" i="14"/>
  <c r="Q26" i="14"/>
  <c r="V26" i="14"/>
  <c r="G28" i="14"/>
  <c r="G8" i="14" s="1"/>
  <c r="I28" i="14"/>
  <c r="K28" i="14"/>
  <c r="O28" i="14"/>
  <c r="Q28" i="14"/>
  <c r="V28" i="14"/>
  <c r="G29" i="14"/>
  <c r="I29" i="14"/>
  <c r="K29" i="14"/>
  <c r="M29" i="14"/>
  <c r="O29" i="14"/>
  <c r="Q29" i="14"/>
  <c r="V29" i="14"/>
  <c r="G30" i="14"/>
  <c r="M30" i="14" s="1"/>
  <c r="I30" i="14"/>
  <c r="K30" i="14"/>
  <c r="O30" i="14"/>
  <c r="Q30" i="14"/>
  <c r="V30" i="14"/>
  <c r="G33" i="14"/>
  <c r="M33" i="14" s="1"/>
  <c r="I33" i="14"/>
  <c r="I32" i="14" s="1"/>
  <c r="K33" i="14"/>
  <c r="K32" i="14" s="1"/>
  <c r="O33" i="14"/>
  <c r="O32" i="14" s="1"/>
  <c r="Q33" i="14"/>
  <c r="V33" i="14"/>
  <c r="V32" i="14" s="1"/>
  <c r="G36" i="14"/>
  <c r="I36" i="14"/>
  <c r="K36" i="14"/>
  <c r="M36" i="14"/>
  <c r="O36" i="14"/>
  <c r="Q36" i="14"/>
  <c r="Q32" i="14" s="1"/>
  <c r="V36" i="14"/>
  <c r="G39" i="14"/>
  <c r="I39" i="14"/>
  <c r="K39" i="14"/>
  <c r="M39" i="14"/>
  <c r="O39" i="14"/>
  <c r="Q39" i="14"/>
  <c r="V39" i="14"/>
  <c r="G42" i="14"/>
  <c r="I42" i="14"/>
  <c r="K42" i="14"/>
  <c r="M42" i="14"/>
  <c r="O42" i="14"/>
  <c r="Q42" i="14"/>
  <c r="V42" i="14"/>
  <c r="G46" i="14"/>
  <c r="M46" i="14" s="1"/>
  <c r="I46" i="14"/>
  <c r="K46" i="14"/>
  <c r="O46" i="14"/>
  <c r="Q46" i="14"/>
  <c r="V46" i="14"/>
  <c r="G50" i="14"/>
  <c r="I50" i="14"/>
  <c r="K50" i="14"/>
  <c r="M50" i="14"/>
  <c r="O50" i="14"/>
  <c r="Q50" i="14"/>
  <c r="V50" i="14"/>
  <c r="G54" i="14"/>
  <c r="M54" i="14" s="1"/>
  <c r="I54" i="14"/>
  <c r="K54" i="14"/>
  <c r="O54" i="14"/>
  <c r="Q54" i="14"/>
  <c r="V54" i="14"/>
  <c r="G58" i="14"/>
  <c r="M58" i="14" s="1"/>
  <c r="I58" i="14"/>
  <c r="K58" i="14"/>
  <c r="O58" i="14"/>
  <c r="Q58" i="14"/>
  <c r="V58" i="14"/>
  <c r="G59" i="14"/>
  <c r="M59" i="14" s="1"/>
  <c r="I59" i="14"/>
  <c r="K59" i="14"/>
  <c r="O59" i="14"/>
  <c r="Q59" i="14"/>
  <c r="V59" i="14"/>
  <c r="G60" i="14"/>
  <c r="I60" i="14"/>
  <c r="K60" i="14"/>
  <c r="M60" i="14"/>
  <c r="O60" i="14"/>
  <c r="Q60" i="14"/>
  <c r="V60" i="14"/>
  <c r="G61" i="14"/>
  <c r="I61" i="14"/>
  <c r="K61" i="14"/>
  <c r="M61" i="14"/>
  <c r="O61" i="14"/>
  <c r="Q61" i="14"/>
  <c r="V61" i="14"/>
  <c r="G62" i="14"/>
  <c r="I62" i="14"/>
  <c r="K62" i="14"/>
  <c r="M62" i="14"/>
  <c r="O62" i="14"/>
  <c r="Q62" i="14"/>
  <c r="V62" i="14"/>
  <c r="G63" i="14"/>
  <c r="M63" i="14" s="1"/>
  <c r="I63" i="14"/>
  <c r="K63" i="14"/>
  <c r="O63" i="14"/>
  <c r="Q63" i="14"/>
  <c r="V63" i="14"/>
  <c r="G66" i="14"/>
  <c r="M66" i="14" s="1"/>
  <c r="I66" i="14"/>
  <c r="K66" i="14"/>
  <c r="K65" i="14" s="1"/>
  <c r="O66" i="14"/>
  <c r="O65" i="14" s="1"/>
  <c r="Q66" i="14"/>
  <c r="V66" i="14"/>
  <c r="G67" i="14"/>
  <c r="G65" i="14" s="1"/>
  <c r="I67" i="14"/>
  <c r="K67" i="14"/>
  <c r="O67" i="14"/>
  <c r="Q67" i="14"/>
  <c r="V67" i="14"/>
  <c r="G70" i="14"/>
  <c r="I70" i="14"/>
  <c r="I65" i="14" s="1"/>
  <c r="K70" i="14"/>
  <c r="M70" i="14"/>
  <c r="O70" i="14"/>
  <c r="Q70" i="14"/>
  <c r="V70" i="14"/>
  <c r="G74" i="14"/>
  <c r="I74" i="14"/>
  <c r="K74" i="14"/>
  <c r="M74" i="14"/>
  <c r="O74" i="14"/>
  <c r="Q74" i="14"/>
  <c r="Q65" i="14" s="1"/>
  <c r="V74" i="14"/>
  <c r="G78" i="14"/>
  <c r="I78" i="14"/>
  <c r="K78" i="14"/>
  <c r="M78" i="14"/>
  <c r="O78" i="14"/>
  <c r="Q78" i="14"/>
  <c r="V78" i="14"/>
  <c r="G82" i="14"/>
  <c r="I82" i="14"/>
  <c r="K82" i="14"/>
  <c r="M82" i="14"/>
  <c r="O82" i="14"/>
  <c r="Q82" i="14"/>
  <c r="V82" i="14"/>
  <c r="G86" i="14"/>
  <c r="M86" i="14" s="1"/>
  <c r="I86" i="14"/>
  <c r="K86" i="14"/>
  <c r="O86" i="14"/>
  <c r="Q86" i="14"/>
  <c r="V86" i="14"/>
  <c r="G90" i="14"/>
  <c r="M90" i="14" s="1"/>
  <c r="I90" i="14"/>
  <c r="K90" i="14"/>
  <c r="O90" i="14"/>
  <c r="Q90" i="14"/>
  <c r="V90" i="14"/>
  <c r="V65" i="14" s="1"/>
  <c r="G91" i="14"/>
  <c r="M91" i="14" s="1"/>
  <c r="I91" i="14"/>
  <c r="K91" i="14"/>
  <c r="O91" i="14"/>
  <c r="Q91" i="14"/>
  <c r="V91" i="14"/>
  <c r="G92" i="14"/>
  <c r="M92" i="14" s="1"/>
  <c r="I92" i="14"/>
  <c r="K92" i="14"/>
  <c r="O92" i="14"/>
  <c r="Q92" i="14"/>
  <c r="V92" i="14"/>
  <c r="G93" i="14"/>
  <c r="I93" i="14"/>
  <c r="K93" i="14"/>
  <c r="M93" i="14"/>
  <c r="O93" i="14"/>
  <c r="Q93" i="14"/>
  <c r="V93" i="14"/>
  <c r="G94" i="14"/>
  <c r="I94" i="14"/>
  <c r="K94" i="14"/>
  <c r="M94" i="14"/>
  <c r="O94" i="14"/>
  <c r="Q94" i="14"/>
  <c r="V94" i="14"/>
  <c r="G95" i="14"/>
  <c r="I95" i="14"/>
  <c r="K95" i="14"/>
  <c r="M95" i="14"/>
  <c r="O95" i="14"/>
  <c r="Q95" i="14"/>
  <c r="V95" i="14"/>
  <c r="G96" i="14"/>
  <c r="I96" i="14"/>
  <c r="K96" i="14"/>
  <c r="M96" i="14"/>
  <c r="O96" i="14"/>
  <c r="Q96" i="14"/>
  <c r="V96" i="14"/>
  <c r="G97" i="14"/>
  <c r="M97" i="14" s="1"/>
  <c r="I97" i="14"/>
  <c r="K97" i="14"/>
  <c r="O97" i="14"/>
  <c r="Q97" i="14"/>
  <c r="V97" i="14"/>
  <c r="G98" i="14"/>
  <c r="M98" i="14" s="1"/>
  <c r="I98" i="14"/>
  <c r="K98" i="14"/>
  <c r="O98" i="14"/>
  <c r="Q98" i="14"/>
  <c r="V98" i="14"/>
  <c r="G99" i="14"/>
  <c r="M99" i="14" s="1"/>
  <c r="I99" i="14"/>
  <c r="K99" i="14"/>
  <c r="O99" i="14"/>
  <c r="Q99" i="14"/>
  <c r="V99" i="14"/>
  <c r="G100" i="14"/>
  <c r="M100" i="14" s="1"/>
  <c r="I100" i="14"/>
  <c r="K100" i="14"/>
  <c r="O100" i="14"/>
  <c r="Q100" i="14"/>
  <c r="V100" i="14"/>
  <c r="G102" i="14"/>
  <c r="I102" i="14"/>
  <c r="K102" i="14"/>
  <c r="M102" i="14"/>
  <c r="O102" i="14"/>
  <c r="Q102" i="14"/>
  <c r="V102" i="14"/>
  <c r="G107" i="14"/>
  <c r="I107" i="14"/>
  <c r="K107" i="14"/>
  <c r="M107" i="14"/>
  <c r="O107" i="14"/>
  <c r="Q107" i="14"/>
  <c r="V107" i="14"/>
  <c r="G112" i="14"/>
  <c r="I112" i="14"/>
  <c r="K112" i="14"/>
  <c r="M112" i="14"/>
  <c r="O112" i="14"/>
  <c r="Q112" i="14"/>
  <c r="V112" i="14"/>
  <c r="G113" i="14"/>
  <c r="I113" i="14"/>
  <c r="K113" i="14"/>
  <c r="M113" i="14"/>
  <c r="O113" i="14"/>
  <c r="Q113" i="14"/>
  <c r="V113" i="14"/>
  <c r="G114" i="14"/>
  <c r="M114" i="14" s="1"/>
  <c r="I114" i="14"/>
  <c r="K114" i="14"/>
  <c r="O114" i="14"/>
  <c r="Q114" i="14"/>
  <c r="V114" i="14"/>
  <c r="G116" i="14"/>
  <c r="I116" i="14"/>
  <c r="Q116" i="14"/>
  <c r="V116" i="14"/>
  <c r="G117" i="14"/>
  <c r="I117" i="14"/>
  <c r="K117" i="14"/>
  <c r="K116" i="14" s="1"/>
  <c r="M117" i="14"/>
  <c r="M116" i="14" s="1"/>
  <c r="O117" i="14"/>
  <c r="O116" i="14" s="1"/>
  <c r="Q117" i="14"/>
  <c r="V117" i="14"/>
  <c r="G119" i="14"/>
  <c r="I119" i="14"/>
  <c r="I118" i="14" s="1"/>
  <c r="K119" i="14"/>
  <c r="M119" i="14"/>
  <c r="O119" i="14"/>
  <c r="O118" i="14" s="1"/>
  <c r="Q119" i="14"/>
  <c r="Q118" i="14" s="1"/>
  <c r="V119" i="14"/>
  <c r="V118" i="14" s="1"/>
  <c r="G120" i="14"/>
  <c r="I120" i="14"/>
  <c r="K120" i="14"/>
  <c r="K118" i="14" s="1"/>
  <c r="M120" i="14"/>
  <c r="O120" i="14"/>
  <c r="Q120" i="14"/>
  <c r="V120" i="14"/>
  <c r="G121" i="14"/>
  <c r="I121" i="14"/>
  <c r="K121" i="14"/>
  <c r="M121" i="14"/>
  <c r="O121" i="14"/>
  <c r="Q121" i="14"/>
  <c r="V121" i="14"/>
  <c r="G124" i="14"/>
  <c r="I124" i="14"/>
  <c r="K124" i="14"/>
  <c r="M124" i="14"/>
  <c r="O124" i="14"/>
  <c r="Q124" i="14"/>
  <c r="V124" i="14"/>
  <c r="G126" i="14"/>
  <c r="M126" i="14" s="1"/>
  <c r="I126" i="14"/>
  <c r="K126" i="14"/>
  <c r="O126" i="14"/>
  <c r="Q126" i="14"/>
  <c r="V126" i="14"/>
  <c r="G127" i="14"/>
  <c r="M127" i="14" s="1"/>
  <c r="I127" i="14"/>
  <c r="K127" i="14"/>
  <c r="O127" i="14"/>
  <c r="Q127" i="14"/>
  <c r="V127" i="14"/>
  <c r="G128" i="14"/>
  <c r="I128" i="14"/>
  <c r="K128" i="14"/>
  <c r="M128" i="14"/>
  <c r="O128" i="14"/>
  <c r="Q128" i="14"/>
  <c r="V128" i="14"/>
  <c r="G129" i="14"/>
  <c r="M129" i="14" s="1"/>
  <c r="I129" i="14"/>
  <c r="K129" i="14"/>
  <c r="O129" i="14"/>
  <c r="Q129" i="14"/>
  <c r="V129" i="14"/>
  <c r="G130" i="14"/>
  <c r="I130" i="14"/>
  <c r="K130" i="14"/>
  <c r="M130" i="14"/>
  <c r="O130" i="14"/>
  <c r="Q130" i="14"/>
  <c r="V130" i="14"/>
  <c r="G131" i="14"/>
  <c r="M131" i="14" s="1"/>
  <c r="I131" i="14"/>
  <c r="K131" i="14"/>
  <c r="O131" i="14"/>
  <c r="Q131" i="14"/>
  <c r="V131" i="14"/>
  <c r="G144" i="14"/>
  <c r="I144" i="14"/>
  <c r="K144" i="14"/>
  <c r="M144" i="14"/>
  <c r="O144" i="14"/>
  <c r="Q144" i="14"/>
  <c r="V144" i="14"/>
  <c r="G145" i="14"/>
  <c r="I145" i="14"/>
  <c r="K145" i="14"/>
  <c r="M145" i="14"/>
  <c r="O145" i="14"/>
  <c r="Q145" i="14"/>
  <c r="V145" i="14"/>
  <c r="G146" i="14"/>
  <c r="M146" i="14" s="1"/>
  <c r="I146" i="14"/>
  <c r="K146" i="14"/>
  <c r="O146" i="14"/>
  <c r="Q146" i="14"/>
  <c r="V146" i="14"/>
  <c r="G147" i="14"/>
  <c r="M147" i="14" s="1"/>
  <c r="I147" i="14"/>
  <c r="K147" i="14"/>
  <c r="O147" i="14"/>
  <c r="Q147" i="14"/>
  <c r="V147" i="14"/>
  <c r="G148" i="14"/>
  <c r="I148" i="14"/>
  <c r="K148" i="14"/>
  <c r="M148" i="14"/>
  <c r="O148" i="14"/>
  <c r="Q148" i="14"/>
  <c r="V148" i="14"/>
  <c r="G150" i="14"/>
  <c r="M150" i="14" s="1"/>
  <c r="I150" i="14"/>
  <c r="K150" i="14"/>
  <c r="O150" i="14"/>
  <c r="Q150" i="14"/>
  <c r="V150" i="14"/>
  <c r="I151" i="14"/>
  <c r="G152" i="14"/>
  <c r="M152" i="14" s="1"/>
  <c r="I152" i="14"/>
  <c r="K152" i="14"/>
  <c r="K151" i="14" s="1"/>
  <c r="O152" i="14"/>
  <c r="Q152" i="14"/>
  <c r="Q151" i="14" s="1"/>
  <c r="V152" i="14"/>
  <c r="V151" i="14" s="1"/>
  <c r="G153" i="14"/>
  <c r="I153" i="14"/>
  <c r="K153" i="14"/>
  <c r="M153" i="14"/>
  <c r="O153" i="14"/>
  <c r="Q153" i="14"/>
  <c r="V153" i="14"/>
  <c r="G154" i="14"/>
  <c r="I154" i="14"/>
  <c r="K154" i="14"/>
  <c r="M154" i="14"/>
  <c r="O154" i="14"/>
  <c r="O151" i="14" s="1"/>
  <c r="Q154" i="14"/>
  <c r="V154" i="14"/>
  <c r="G155" i="14"/>
  <c r="M155" i="14" s="1"/>
  <c r="I155" i="14"/>
  <c r="K155" i="14"/>
  <c r="O155" i="14"/>
  <c r="Q155" i="14"/>
  <c r="V155" i="14"/>
  <c r="G156" i="14"/>
  <c r="M156" i="14" s="1"/>
  <c r="I156" i="14"/>
  <c r="K156" i="14"/>
  <c r="O156" i="14"/>
  <c r="Q156" i="14"/>
  <c r="V156" i="14"/>
  <c r="G157" i="14"/>
  <c r="I157" i="14"/>
  <c r="K157" i="14"/>
  <c r="M157" i="14"/>
  <c r="O157" i="14"/>
  <c r="Q157" i="14"/>
  <c r="V157" i="14"/>
  <c r="G159" i="14"/>
  <c r="G160" i="14"/>
  <c r="M160" i="14" s="1"/>
  <c r="M159" i="14" s="1"/>
  <c r="I160" i="14"/>
  <c r="I159" i="14" s="1"/>
  <c r="K160" i="14"/>
  <c r="O160" i="14"/>
  <c r="O159" i="14" s="1"/>
  <c r="Q160" i="14"/>
  <c r="Q159" i="14" s="1"/>
  <c r="V160" i="14"/>
  <c r="G161" i="14"/>
  <c r="M161" i="14" s="1"/>
  <c r="I161" i="14"/>
  <c r="K161" i="14"/>
  <c r="K159" i="14" s="1"/>
  <c r="O161" i="14"/>
  <c r="Q161" i="14"/>
  <c r="V161" i="14"/>
  <c r="V159" i="14" s="1"/>
  <c r="G162" i="14"/>
  <c r="I162" i="14"/>
  <c r="K162" i="14"/>
  <c r="M162" i="14"/>
  <c r="O162" i="14"/>
  <c r="Q162" i="14"/>
  <c r="V162" i="14"/>
  <c r="AE164" i="14"/>
  <c r="G411" i="13"/>
  <c r="V8" i="13"/>
  <c r="G9" i="13"/>
  <c r="M9" i="13" s="1"/>
  <c r="I9" i="13"/>
  <c r="I8" i="13" s="1"/>
  <c r="K9" i="13"/>
  <c r="K8" i="13" s="1"/>
  <c r="O9" i="13"/>
  <c r="O8" i="13" s="1"/>
  <c r="Q9" i="13"/>
  <c r="V9" i="13"/>
  <c r="G13" i="13"/>
  <c r="G8" i="13" s="1"/>
  <c r="I13" i="13"/>
  <c r="K13" i="13"/>
  <c r="O13" i="13"/>
  <c r="Q13" i="13"/>
  <c r="V13" i="13"/>
  <c r="G17" i="13"/>
  <c r="I17" i="13"/>
  <c r="K17" i="13"/>
  <c r="M17" i="13"/>
  <c r="O17" i="13"/>
  <c r="Q17" i="13"/>
  <c r="V17" i="13"/>
  <c r="G21" i="13"/>
  <c r="I21" i="13"/>
  <c r="K21" i="13"/>
  <c r="M21" i="13"/>
  <c r="O21" i="13"/>
  <c r="Q21" i="13"/>
  <c r="Q8" i="13" s="1"/>
  <c r="V21" i="13"/>
  <c r="G22" i="13"/>
  <c r="I22" i="13"/>
  <c r="K22" i="13"/>
  <c r="M22" i="13"/>
  <c r="O22" i="13"/>
  <c r="Q22" i="13"/>
  <c r="V22" i="13"/>
  <c r="O26" i="13"/>
  <c r="G27" i="13"/>
  <c r="M27" i="13" s="1"/>
  <c r="I27" i="13"/>
  <c r="I26" i="13" s="1"/>
  <c r="K27" i="13"/>
  <c r="K26" i="13" s="1"/>
  <c r="O27" i="13"/>
  <c r="Q27" i="13"/>
  <c r="Q26" i="13" s="1"/>
  <c r="V27" i="13"/>
  <c r="G35" i="13"/>
  <c r="G26" i="13" s="1"/>
  <c r="I35" i="13"/>
  <c r="K35" i="13"/>
  <c r="O35" i="13"/>
  <c r="Q35" i="13"/>
  <c r="V35" i="13"/>
  <c r="V26" i="13" s="1"/>
  <c r="G42" i="13"/>
  <c r="I42" i="13"/>
  <c r="K42" i="13"/>
  <c r="M42" i="13"/>
  <c r="O42" i="13"/>
  <c r="Q42" i="13"/>
  <c r="V42" i="13"/>
  <c r="G48" i="13"/>
  <c r="I48" i="13"/>
  <c r="I47" i="13" s="1"/>
  <c r="K48" i="13"/>
  <c r="M48" i="13"/>
  <c r="O48" i="13"/>
  <c r="Q48" i="13"/>
  <c r="Q47" i="13" s="1"/>
  <c r="V48" i="13"/>
  <c r="V47" i="13" s="1"/>
  <c r="G49" i="13"/>
  <c r="I49" i="13"/>
  <c r="K49" i="13"/>
  <c r="K47" i="13" s="1"/>
  <c r="M49" i="13"/>
  <c r="O49" i="13"/>
  <c r="O47" i="13" s="1"/>
  <c r="Q49" i="13"/>
  <c r="V49" i="13"/>
  <c r="G53" i="13"/>
  <c r="I53" i="13"/>
  <c r="K53" i="13"/>
  <c r="M53" i="13"/>
  <c r="O53" i="13"/>
  <c r="Q53" i="13"/>
  <c r="V53" i="13"/>
  <c r="G66" i="13"/>
  <c r="M66" i="13" s="1"/>
  <c r="I66" i="13"/>
  <c r="K66" i="13"/>
  <c r="O66" i="13"/>
  <c r="Q66" i="13"/>
  <c r="V66" i="13"/>
  <c r="G71" i="13"/>
  <c r="M71" i="13" s="1"/>
  <c r="I71" i="13"/>
  <c r="K71" i="13"/>
  <c r="O71" i="13"/>
  <c r="Q71" i="13"/>
  <c r="V71" i="13"/>
  <c r="G82" i="13"/>
  <c r="M82" i="13" s="1"/>
  <c r="I82" i="13"/>
  <c r="K82" i="13"/>
  <c r="O82" i="13"/>
  <c r="Q82" i="13"/>
  <c r="V82" i="13"/>
  <c r="G93" i="13"/>
  <c r="I93" i="13"/>
  <c r="K93" i="13"/>
  <c r="M93" i="13"/>
  <c r="O93" i="13"/>
  <c r="Q93" i="13"/>
  <c r="V93" i="13"/>
  <c r="G96" i="13"/>
  <c r="M96" i="13" s="1"/>
  <c r="I96" i="13"/>
  <c r="K96" i="13"/>
  <c r="O96" i="13"/>
  <c r="Q96" i="13"/>
  <c r="V96" i="13"/>
  <c r="G103" i="13"/>
  <c r="I103" i="13"/>
  <c r="K103" i="13"/>
  <c r="M103" i="13"/>
  <c r="O103" i="13"/>
  <c r="Q103" i="13"/>
  <c r="V103" i="13"/>
  <c r="G106" i="13"/>
  <c r="I106" i="13"/>
  <c r="K106" i="13"/>
  <c r="M106" i="13"/>
  <c r="O106" i="13"/>
  <c r="Q106" i="13"/>
  <c r="V106" i="13"/>
  <c r="G112" i="13"/>
  <c r="I112" i="13"/>
  <c r="K112" i="13"/>
  <c r="M112" i="13"/>
  <c r="O112" i="13"/>
  <c r="Q112" i="13"/>
  <c r="V112" i="13"/>
  <c r="G115" i="13"/>
  <c r="M115" i="13" s="1"/>
  <c r="I115" i="13"/>
  <c r="K115" i="13"/>
  <c r="O115" i="13"/>
  <c r="Q115" i="13"/>
  <c r="V115" i="13"/>
  <c r="G134" i="13"/>
  <c r="M134" i="13" s="1"/>
  <c r="I134" i="13"/>
  <c r="K134" i="13"/>
  <c r="O134" i="13"/>
  <c r="Q134" i="13"/>
  <c r="V134" i="13"/>
  <c r="G153" i="13"/>
  <c r="M153" i="13" s="1"/>
  <c r="I153" i="13"/>
  <c r="K153" i="13"/>
  <c r="O153" i="13"/>
  <c r="Q153" i="13"/>
  <c r="V153" i="13"/>
  <c r="G158" i="13"/>
  <c r="I158" i="13"/>
  <c r="K158" i="13"/>
  <c r="M158" i="13"/>
  <c r="O158" i="13"/>
  <c r="Q158" i="13"/>
  <c r="V158" i="13"/>
  <c r="G163" i="13"/>
  <c r="G164" i="13"/>
  <c r="I164" i="13"/>
  <c r="I163" i="13" s="1"/>
  <c r="K164" i="13"/>
  <c r="M164" i="13"/>
  <c r="O164" i="13"/>
  <c r="Q164" i="13"/>
  <c r="Q163" i="13" s="1"/>
  <c r="V164" i="13"/>
  <c r="V163" i="13" s="1"/>
  <c r="G165" i="13"/>
  <c r="I165" i="13"/>
  <c r="K165" i="13"/>
  <c r="K163" i="13" s="1"/>
  <c r="M165" i="13"/>
  <c r="O165" i="13"/>
  <c r="Q165" i="13"/>
  <c r="V165" i="13"/>
  <c r="G168" i="13"/>
  <c r="I168" i="13"/>
  <c r="K168" i="13"/>
  <c r="M168" i="13"/>
  <c r="O168" i="13"/>
  <c r="Q168" i="13"/>
  <c r="V168" i="13"/>
  <c r="G169" i="13"/>
  <c r="M169" i="13" s="1"/>
  <c r="I169" i="13"/>
  <c r="K169" i="13"/>
  <c r="O169" i="13"/>
  <c r="O163" i="13" s="1"/>
  <c r="Q169" i="13"/>
  <c r="V169" i="13"/>
  <c r="G170" i="13"/>
  <c r="M170" i="13" s="1"/>
  <c r="I170" i="13"/>
  <c r="K170" i="13"/>
  <c r="O170" i="13"/>
  <c r="Q170" i="13"/>
  <c r="V170" i="13"/>
  <c r="G171" i="13"/>
  <c r="K171" i="13"/>
  <c r="Q171" i="13"/>
  <c r="V171" i="13"/>
  <c r="G172" i="13"/>
  <c r="I172" i="13"/>
  <c r="I171" i="13" s="1"/>
  <c r="K172" i="13"/>
  <c r="M172" i="13"/>
  <c r="M171" i="13" s="1"/>
  <c r="O172" i="13"/>
  <c r="O171" i="13" s="1"/>
  <c r="Q172" i="13"/>
  <c r="V172" i="13"/>
  <c r="G173" i="13"/>
  <c r="G174" i="13"/>
  <c r="I174" i="13"/>
  <c r="I173" i="13" s="1"/>
  <c r="K174" i="13"/>
  <c r="M174" i="13"/>
  <c r="M173" i="13" s="1"/>
  <c r="O174" i="13"/>
  <c r="Q174" i="13"/>
  <c r="Q173" i="13" s="1"/>
  <c r="V174" i="13"/>
  <c r="V173" i="13" s="1"/>
  <c r="G182" i="13"/>
  <c r="M182" i="13" s="1"/>
  <c r="I182" i="13"/>
  <c r="K182" i="13"/>
  <c r="K173" i="13" s="1"/>
  <c r="O182" i="13"/>
  <c r="O173" i="13" s="1"/>
  <c r="Q182" i="13"/>
  <c r="V182" i="13"/>
  <c r="G183" i="13"/>
  <c r="I183" i="13"/>
  <c r="K183" i="13"/>
  <c r="M183" i="13"/>
  <c r="O183" i="13"/>
  <c r="Q183" i="13"/>
  <c r="V183" i="13"/>
  <c r="G185" i="13"/>
  <c r="M185" i="13" s="1"/>
  <c r="I185" i="13"/>
  <c r="I184" i="13" s="1"/>
  <c r="K185" i="13"/>
  <c r="K184" i="13" s="1"/>
  <c r="O185" i="13"/>
  <c r="Q185" i="13"/>
  <c r="Q184" i="13" s="1"/>
  <c r="V185" i="13"/>
  <c r="G194" i="13"/>
  <c r="M194" i="13" s="1"/>
  <c r="I194" i="13"/>
  <c r="K194" i="13"/>
  <c r="O194" i="13"/>
  <c r="Q194" i="13"/>
  <c r="V194" i="13"/>
  <c r="V184" i="13" s="1"/>
  <c r="G201" i="13"/>
  <c r="I201" i="13"/>
  <c r="K201" i="13"/>
  <c r="M201" i="13"/>
  <c r="O201" i="13"/>
  <c r="Q201" i="13"/>
  <c r="V201" i="13"/>
  <c r="G209" i="13"/>
  <c r="M209" i="13" s="1"/>
  <c r="I209" i="13"/>
  <c r="K209" i="13"/>
  <c r="O209" i="13"/>
  <c r="Q209" i="13"/>
  <c r="V209" i="13"/>
  <c r="G212" i="13"/>
  <c r="I212" i="13"/>
  <c r="K212" i="13"/>
  <c r="M212" i="13"/>
  <c r="O212" i="13"/>
  <c r="Q212" i="13"/>
  <c r="V212" i="13"/>
  <c r="G215" i="13"/>
  <c r="M215" i="13" s="1"/>
  <c r="I215" i="13"/>
  <c r="K215" i="13"/>
  <c r="O215" i="13"/>
  <c r="Q215" i="13"/>
  <c r="V215" i="13"/>
  <c r="G223" i="13"/>
  <c r="I223" i="13"/>
  <c r="K223" i="13"/>
  <c r="M223" i="13"/>
  <c r="O223" i="13"/>
  <c r="Q223" i="13"/>
  <c r="V223" i="13"/>
  <c r="G226" i="13"/>
  <c r="M226" i="13" s="1"/>
  <c r="I226" i="13"/>
  <c r="K226" i="13"/>
  <c r="O226" i="13"/>
  <c r="O184" i="13" s="1"/>
  <c r="Q226" i="13"/>
  <c r="V226" i="13"/>
  <c r="G228" i="13"/>
  <c r="M228" i="13" s="1"/>
  <c r="I228" i="13"/>
  <c r="K228" i="13"/>
  <c r="O228" i="13"/>
  <c r="Q228" i="13"/>
  <c r="V228" i="13"/>
  <c r="K230" i="13"/>
  <c r="V230" i="13"/>
  <c r="G231" i="13"/>
  <c r="I231" i="13"/>
  <c r="I230" i="13" s="1"/>
  <c r="K231" i="13"/>
  <c r="M231" i="13"/>
  <c r="O231" i="13"/>
  <c r="Q231" i="13"/>
  <c r="Q230" i="13" s="1"/>
  <c r="V231" i="13"/>
  <c r="G236" i="13"/>
  <c r="G230" i="13" s="1"/>
  <c r="I236" i="13"/>
  <c r="K236" i="13"/>
  <c r="O236" i="13"/>
  <c r="O230" i="13" s="1"/>
  <c r="Q236" i="13"/>
  <c r="V236" i="13"/>
  <c r="G237" i="13"/>
  <c r="I237" i="13"/>
  <c r="K237" i="13"/>
  <c r="M237" i="13"/>
  <c r="O237" i="13"/>
  <c r="Q237" i="13"/>
  <c r="V237" i="13"/>
  <c r="G239" i="13"/>
  <c r="I239" i="13"/>
  <c r="I238" i="13" s="1"/>
  <c r="K239" i="13"/>
  <c r="M239" i="13"/>
  <c r="O239" i="13"/>
  <c r="Q239" i="13"/>
  <c r="Q238" i="13" s="1"/>
  <c r="V239" i="13"/>
  <c r="G240" i="13"/>
  <c r="G238" i="13" s="1"/>
  <c r="I240" i="13"/>
  <c r="K240" i="13"/>
  <c r="O240" i="13"/>
  <c r="O238" i="13" s="1"/>
  <c r="Q240" i="13"/>
  <c r="V240" i="13"/>
  <c r="G241" i="13"/>
  <c r="I241" i="13"/>
  <c r="K241" i="13"/>
  <c r="M241" i="13"/>
  <c r="O241" i="13"/>
  <c r="Q241" i="13"/>
  <c r="V241" i="13"/>
  <c r="G242" i="13"/>
  <c r="M242" i="13" s="1"/>
  <c r="I242" i="13"/>
  <c r="K242" i="13"/>
  <c r="O242" i="13"/>
  <c r="Q242" i="13"/>
  <c r="V242" i="13"/>
  <c r="V238" i="13" s="1"/>
  <c r="G243" i="13"/>
  <c r="I243" i="13"/>
  <c r="K243" i="13"/>
  <c r="M243" i="13"/>
  <c r="O243" i="13"/>
  <c r="Q243" i="13"/>
  <c r="V243" i="13"/>
  <c r="G244" i="13"/>
  <c r="M244" i="13" s="1"/>
  <c r="I244" i="13"/>
  <c r="K244" i="13"/>
  <c r="O244" i="13"/>
  <c r="Q244" i="13"/>
  <c r="V244" i="13"/>
  <c r="G245" i="13"/>
  <c r="I245" i="13"/>
  <c r="K245" i="13"/>
  <c r="M245" i="13"/>
  <c r="O245" i="13"/>
  <c r="Q245" i="13"/>
  <c r="V245" i="13"/>
  <c r="G246" i="13"/>
  <c r="M246" i="13" s="1"/>
  <c r="I246" i="13"/>
  <c r="K246" i="13"/>
  <c r="K238" i="13" s="1"/>
  <c r="O246" i="13"/>
  <c r="Q246" i="13"/>
  <c r="V246" i="13"/>
  <c r="G247" i="13"/>
  <c r="I247" i="13"/>
  <c r="K247" i="13"/>
  <c r="M247" i="13"/>
  <c r="O247" i="13"/>
  <c r="Q247" i="13"/>
  <c r="V247" i="13"/>
  <c r="G248" i="13"/>
  <c r="M248" i="13" s="1"/>
  <c r="I248" i="13"/>
  <c r="K248" i="13"/>
  <c r="O248" i="13"/>
  <c r="Q248" i="13"/>
  <c r="V248" i="13"/>
  <c r="G249" i="13"/>
  <c r="I249" i="13"/>
  <c r="K249" i="13"/>
  <c r="M249" i="13"/>
  <c r="O249" i="13"/>
  <c r="Q249" i="13"/>
  <c r="V249" i="13"/>
  <c r="V250" i="13"/>
  <c r="G251" i="13"/>
  <c r="I251" i="13"/>
  <c r="I250" i="13" s="1"/>
  <c r="K251" i="13"/>
  <c r="M251" i="13"/>
  <c r="O251" i="13"/>
  <c r="Q251" i="13"/>
  <c r="Q250" i="13" s="1"/>
  <c r="V251" i="13"/>
  <c r="G258" i="13"/>
  <c r="G250" i="13" s="1"/>
  <c r="I258" i="13"/>
  <c r="K258" i="13"/>
  <c r="O258" i="13"/>
  <c r="O250" i="13" s="1"/>
  <c r="Q258" i="13"/>
  <c r="V258" i="13"/>
  <c r="G265" i="13"/>
  <c r="I265" i="13"/>
  <c r="K265" i="13"/>
  <c r="M265" i="13"/>
  <c r="O265" i="13"/>
  <c r="Q265" i="13"/>
  <c r="V265" i="13"/>
  <c r="G272" i="13"/>
  <c r="M272" i="13" s="1"/>
  <c r="I272" i="13"/>
  <c r="K272" i="13"/>
  <c r="K250" i="13" s="1"/>
  <c r="O272" i="13"/>
  <c r="Q272" i="13"/>
  <c r="V272" i="13"/>
  <c r="G279" i="13"/>
  <c r="I279" i="13"/>
  <c r="K279" i="13"/>
  <c r="M279" i="13"/>
  <c r="O279" i="13"/>
  <c r="Q279" i="13"/>
  <c r="V279" i="13"/>
  <c r="G286" i="13"/>
  <c r="M286" i="13" s="1"/>
  <c r="I286" i="13"/>
  <c r="K286" i="13"/>
  <c r="O286" i="13"/>
  <c r="Q286" i="13"/>
  <c r="V286" i="13"/>
  <c r="G296" i="13"/>
  <c r="I296" i="13"/>
  <c r="K296" i="13"/>
  <c r="M296" i="13"/>
  <c r="O296" i="13"/>
  <c r="Q296" i="13"/>
  <c r="V296" i="13"/>
  <c r="G306" i="13"/>
  <c r="M306" i="13" s="1"/>
  <c r="I306" i="13"/>
  <c r="K306" i="13"/>
  <c r="O306" i="13"/>
  <c r="Q306" i="13"/>
  <c r="V306" i="13"/>
  <c r="G315" i="13"/>
  <c r="I315" i="13"/>
  <c r="K315" i="13"/>
  <c r="M315" i="13"/>
  <c r="O315" i="13"/>
  <c r="Q315" i="13"/>
  <c r="V315" i="13"/>
  <c r="G325" i="13"/>
  <c r="M325" i="13" s="1"/>
  <c r="I325" i="13"/>
  <c r="K325" i="13"/>
  <c r="O325" i="13"/>
  <c r="Q325" i="13"/>
  <c r="V325" i="13"/>
  <c r="G332" i="13"/>
  <c r="I332" i="13"/>
  <c r="K332" i="13"/>
  <c r="M332" i="13"/>
  <c r="O332" i="13"/>
  <c r="Q332" i="13"/>
  <c r="V332" i="13"/>
  <c r="G333" i="13"/>
  <c r="M333" i="13" s="1"/>
  <c r="I333" i="13"/>
  <c r="K333" i="13"/>
  <c r="O333" i="13"/>
  <c r="Q333" i="13"/>
  <c r="V333" i="13"/>
  <c r="G335" i="13"/>
  <c r="G334" i="13" s="1"/>
  <c r="I335" i="13"/>
  <c r="I334" i="13" s="1"/>
  <c r="K335" i="13"/>
  <c r="K334" i="13" s="1"/>
  <c r="O335" i="13"/>
  <c r="O334" i="13" s="1"/>
  <c r="Q335" i="13"/>
  <c r="V335" i="13"/>
  <c r="V334" i="13" s="1"/>
  <c r="G341" i="13"/>
  <c r="I341" i="13"/>
  <c r="K341" i="13"/>
  <c r="M341" i="13"/>
  <c r="O341" i="13"/>
  <c r="Q341" i="13"/>
  <c r="Q334" i="13" s="1"/>
  <c r="V341" i="13"/>
  <c r="G347" i="13"/>
  <c r="M347" i="13" s="1"/>
  <c r="I347" i="13"/>
  <c r="K347" i="13"/>
  <c r="O347" i="13"/>
  <c r="Q347" i="13"/>
  <c r="V347" i="13"/>
  <c r="G354" i="13"/>
  <c r="I354" i="13"/>
  <c r="K354" i="13"/>
  <c r="M354" i="13"/>
  <c r="O354" i="13"/>
  <c r="Q354" i="13"/>
  <c r="V354" i="13"/>
  <c r="G360" i="13"/>
  <c r="M360" i="13" s="1"/>
  <c r="I360" i="13"/>
  <c r="K360" i="13"/>
  <c r="O360" i="13"/>
  <c r="Q360" i="13"/>
  <c r="V360" i="13"/>
  <c r="G369" i="13"/>
  <c r="I369" i="13"/>
  <c r="K369" i="13"/>
  <c r="M369" i="13"/>
  <c r="O369" i="13"/>
  <c r="Q369" i="13"/>
  <c r="V369" i="13"/>
  <c r="G370" i="13"/>
  <c r="M370" i="13" s="1"/>
  <c r="I370" i="13"/>
  <c r="K370" i="13"/>
  <c r="O370" i="13"/>
  <c r="Q370" i="13"/>
  <c r="V370" i="13"/>
  <c r="G373" i="13"/>
  <c r="I373" i="13"/>
  <c r="K373" i="13"/>
  <c r="M373" i="13"/>
  <c r="O373" i="13"/>
  <c r="Q373" i="13"/>
  <c r="V373" i="13"/>
  <c r="G380" i="13"/>
  <c r="M380" i="13" s="1"/>
  <c r="I380" i="13"/>
  <c r="K380" i="13"/>
  <c r="O380" i="13"/>
  <c r="Q380" i="13"/>
  <c r="V380" i="13"/>
  <c r="G386" i="13"/>
  <c r="I386" i="13"/>
  <c r="K386" i="13"/>
  <c r="M386" i="13"/>
  <c r="O386" i="13"/>
  <c r="Q386" i="13"/>
  <c r="V386" i="13"/>
  <c r="G387" i="13"/>
  <c r="M387" i="13" s="1"/>
  <c r="I387" i="13"/>
  <c r="K387" i="13"/>
  <c r="O387" i="13"/>
  <c r="Q387" i="13"/>
  <c r="V387" i="13"/>
  <c r="G389" i="13"/>
  <c r="M389" i="13" s="1"/>
  <c r="M388" i="13" s="1"/>
  <c r="I389" i="13"/>
  <c r="K389" i="13"/>
  <c r="K388" i="13" s="1"/>
  <c r="O389" i="13"/>
  <c r="O388" i="13" s="1"/>
  <c r="Q389" i="13"/>
  <c r="Q388" i="13" s="1"/>
  <c r="V389" i="13"/>
  <c r="V388" i="13" s="1"/>
  <c r="G390" i="13"/>
  <c r="I390" i="13"/>
  <c r="I388" i="13" s="1"/>
  <c r="K390" i="13"/>
  <c r="M390" i="13"/>
  <c r="O390" i="13"/>
  <c r="Q390" i="13"/>
  <c r="V390" i="13"/>
  <c r="G391" i="13"/>
  <c r="M391" i="13" s="1"/>
  <c r="I391" i="13"/>
  <c r="K391" i="13"/>
  <c r="O391" i="13"/>
  <c r="Q391" i="13"/>
  <c r="V391" i="13"/>
  <c r="Q408" i="13"/>
  <c r="G409" i="13"/>
  <c r="G408" i="13" s="1"/>
  <c r="I409" i="13"/>
  <c r="I408" i="13" s="1"/>
  <c r="K409" i="13"/>
  <c r="K408" i="13" s="1"/>
  <c r="O409" i="13"/>
  <c r="O408" i="13" s="1"/>
  <c r="Q409" i="13"/>
  <c r="V409" i="13"/>
  <c r="V408" i="13" s="1"/>
  <c r="AE411" i="13"/>
  <c r="AF411" i="13"/>
  <c r="G188" i="12"/>
  <c r="V8" i="12"/>
  <c r="G9" i="12"/>
  <c r="G8" i="12" s="1"/>
  <c r="I9" i="12"/>
  <c r="I8" i="12" s="1"/>
  <c r="K9" i="12"/>
  <c r="K8" i="12" s="1"/>
  <c r="O9" i="12"/>
  <c r="Q9" i="12"/>
  <c r="Q8" i="12" s="1"/>
  <c r="V9" i="12"/>
  <c r="G14" i="12"/>
  <c r="AF188" i="12" s="1"/>
  <c r="I14" i="12"/>
  <c r="K14" i="12"/>
  <c r="O14" i="12"/>
  <c r="O8" i="12" s="1"/>
  <c r="Q14" i="12"/>
  <c r="V14" i="12"/>
  <c r="G23" i="12"/>
  <c r="I23" i="12"/>
  <c r="K23" i="12"/>
  <c r="M23" i="12"/>
  <c r="O23" i="12"/>
  <c r="Q23" i="12"/>
  <c r="V23" i="12"/>
  <c r="G32" i="12"/>
  <c r="I32" i="12"/>
  <c r="K32" i="12"/>
  <c r="M32" i="12"/>
  <c r="O32" i="12"/>
  <c r="Q32" i="12"/>
  <c r="V32" i="12"/>
  <c r="G39" i="12"/>
  <c r="I39" i="12"/>
  <c r="K39" i="12"/>
  <c r="M39" i="12"/>
  <c r="O39" i="12"/>
  <c r="Q39" i="12"/>
  <c r="V39" i="12"/>
  <c r="G44" i="12"/>
  <c r="M44" i="12" s="1"/>
  <c r="I44" i="12"/>
  <c r="K44" i="12"/>
  <c r="O44" i="12"/>
  <c r="Q44" i="12"/>
  <c r="V44" i="12"/>
  <c r="G48" i="12"/>
  <c r="I48" i="12"/>
  <c r="K48" i="12"/>
  <c r="M48" i="12"/>
  <c r="O48" i="12"/>
  <c r="Q48" i="12"/>
  <c r="V48" i="12"/>
  <c r="G55" i="12"/>
  <c r="M55" i="12" s="1"/>
  <c r="I55" i="12"/>
  <c r="K55" i="12"/>
  <c r="O55" i="12"/>
  <c r="Q55" i="12"/>
  <c r="V55" i="12"/>
  <c r="G62" i="12"/>
  <c r="M62" i="12" s="1"/>
  <c r="I62" i="12"/>
  <c r="K62" i="12"/>
  <c r="O62" i="12"/>
  <c r="Q62" i="12"/>
  <c r="V62" i="12"/>
  <c r="G67" i="12"/>
  <c r="M67" i="12" s="1"/>
  <c r="I67" i="12"/>
  <c r="K67" i="12"/>
  <c r="O67" i="12"/>
  <c r="Q67" i="12"/>
  <c r="V67" i="12"/>
  <c r="I79" i="12"/>
  <c r="G80" i="12"/>
  <c r="I80" i="12"/>
  <c r="K80" i="12"/>
  <c r="K79" i="12" s="1"/>
  <c r="M80" i="12"/>
  <c r="O80" i="12"/>
  <c r="O79" i="12" s="1"/>
  <c r="Q80" i="12"/>
  <c r="Q79" i="12" s="1"/>
  <c r="V80" i="12"/>
  <c r="V79" i="12" s="1"/>
  <c r="G81" i="12"/>
  <c r="I81" i="12"/>
  <c r="K81" i="12"/>
  <c r="M81" i="12"/>
  <c r="O81" i="12"/>
  <c r="Q81" i="12"/>
  <c r="V81" i="12"/>
  <c r="G82" i="12"/>
  <c r="I82" i="12"/>
  <c r="K82" i="12"/>
  <c r="M82" i="12"/>
  <c r="O82" i="12"/>
  <c r="Q82" i="12"/>
  <c r="V82" i="12"/>
  <c r="G83" i="12"/>
  <c r="I83" i="12"/>
  <c r="K83" i="12"/>
  <c r="M83" i="12"/>
  <c r="O83" i="12"/>
  <c r="Q83" i="12"/>
  <c r="V83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9" i="12"/>
  <c r="M89" i="12" s="1"/>
  <c r="I89" i="12"/>
  <c r="K89" i="12"/>
  <c r="O89" i="12"/>
  <c r="Q89" i="12"/>
  <c r="V89" i="12"/>
  <c r="G90" i="12"/>
  <c r="I90" i="12"/>
  <c r="G91" i="12"/>
  <c r="I91" i="12"/>
  <c r="K91" i="12"/>
  <c r="K90" i="12" s="1"/>
  <c r="M91" i="12"/>
  <c r="M90" i="12" s="1"/>
  <c r="O91" i="12"/>
  <c r="O90" i="12" s="1"/>
  <c r="Q91" i="12"/>
  <c r="Q90" i="12" s="1"/>
  <c r="V91" i="12"/>
  <c r="V90" i="12" s="1"/>
  <c r="G97" i="12"/>
  <c r="K97" i="12"/>
  <c r="M97" i="12"/>
  <c r="G98" i="12"/>
  <c r="I98" i="12"/>
  <c r="I97" i="12" s="1"/>
  <c r="K98" i="12"/>
  <c r="M98" i="12"/>
  <c r="O98" i="12"/>
  <c r="O97" i="12" s="1"/>
  <c r="Q98" i="12"/>
  <c r="Q97" i="12" s="1"/>
  <c r="V98" i="12"/>
  <c r="V97" i="12" s="1"/>
  <c r="G107" i="12"/>
  <c r="K107" i="12"/>
  <c r="O107" i="12"/>
  <c r="Q107" i="12"/>
  <c r="G108" i="12"/>
  <c r="I108" i="12"/>
  <c r="I107" i="12" s="1"/>
  <c r="K108" i="12"/>
  <c r="M108" i="12"/>
  <c r="M107" i="12" s="1"/>
  <c r="O108" i="12"/>
  <c r="Q108" i="12"/>
  <c r="V108" i="12"/>
  <c r="V107" i="12" s="1"/>
  <c r="K113" i="12"/>
  <c r="O113" i="12"/>
  <c r="V113" i="12"/>
  <c r="G114" i="12"/>
  <c r="M114" i="12" s="1"/>
  <c r="M113" i="12" s="1"/>
  <c r="I114" i="12"/>
  <c r="I113" i="12" s="1"/>
  <c r="K114" i="12"/>
  <c r="O114" i="12"/>
  <c r="Q114" i="12"/>
  <c r="Q113" i="12" s="1"/>
  <c r="V114" i="12"/>
  <c r="G119" i="12"/>
  <c r="I119" i="12"/>
  <c r="O119" i="12"/>
  <c r="V119" i="12"/>
  <c r="G120" i="12"/>
  <c r="I120" i="12"/>
  <c r="K120" i="12"/>
  <c r="K119" i="12" s="1"/>
  <c r="M120" i="12"/>
  <c r="M119" i="12" s="1"/>
  <c r="O120" i="12"/>
  <c r="Q120" i="12"/>
  <c r="Q119" i="12" s="1"/>
  <c r="V120" i="12"/>
  <c r="G128" i="12"/>
  <c r="K128" i="12"/>
  <c r="M128" i="12"/>
  <c r="V128" i="12"/>
  <c r="G129" i="12"/>
  <c r="I129" i="12"/>
  <c r="I128" i="12" s="1"/>
  <c r="K129" i="12"/>
  <c r="M129" i="12"/>
  <c r="O129" i="12"/>
  <c r="O128" i="12" s="1"/>
  <c r="Q129" i="12"/>
  <c r="Q128" i="12" s="1"/>
  <c r="V129" i="12"/>
  <c r="G135" i="12"/>
  <c r="K135" i="12"/>
  <c r="O135" i="12"/>
  <c r="Q135" i="12"/>
  <c r="G136" i="12"/>
  <c r="I136" i="12"/>
  <c r="I135" i="12" s="1"/>
  <c r="K136" i="12"/>
  <c r="M136" i="12"/>
  <c r="M135" i="12" s="1"/>
  <c r="O136" i="12"/>
  <c r="Q136" i="12"/>
  <c r="V136" i="12"/>
  <c r="V135" i="12" s="1"/>
  <c r="G152" i="12"/>
  <c r="M152" i="12" s="1"/>
  <c r="I152" i="12"/>
  <c r="I151" i="12" s="1"/>
  <c r="K152" i="12"/>
  <c r="O152" i="12"/>
  <c r="Q152" i="12"/>
  <c r="Q151" i="12" s="1"/>
  <c r="V152" i="12"/>
  <c r="G154" i="12"/>
  <c r="M154" i="12" s="1"/>
  <c r="I154" i="12"/>
  <c r="K154" i="12"/>
  <c r="O154" i="12"/>
  <c r="O151" i="12" s="1"/>
  <c r="Q154" i="12"/>
  <c r="V154" i="12"/>
  <c r="G156" i="12"/>
  <c r="I156" i="12"/>
  <c r="K156" i="12"/>
  <c r="K151" i="12" s="1"/>
  <c r="M156" i="12"/>
  <c r="O156" i="12"/>
  <c r="Q156" i="12"/>
  <c r="V156" i="12"/>
  <c r="G158" i="12"/>
  <c r="I158" i="12"/>
  <c r="K158" i="12"/>
  <c r="M158" i="12"/>
  <c r="O158" i="12"/>
  <c r="Q158" i="12"/>
  <c r="V158" i="12"/>
  <c r="G160" i="12"/>
  <c r="I160" i="12"/>
  <c r="K160" i="12"/>
  <c r="M160" i="12"/>
  <c r="O160" i="12"/>
  <c r="Q160" i="12"/>
  <c r="V160" i="12"/>
  <c r="G162" i="12"/>
  <c r="M162" i="12" s="1"/>
  <c r="I162" i="12"/>
  <c r="K162" i="12"/>
  <c r="O162" i="12"/>
  <c r="Q162" i="12"/>
  <c r="V162" i="12"/>
  <c r="G164" i="12"/>
  <c r="I164" i="12"/>
  <c r="K164" i="12"/>
  <c r="M164" i="12"/>
  <c r="O164" i="12"/>
  <c r="Q164" i="12"/>
  <c r="V164" i="12"/>
  <c r="V151" i="12" s="1"/>
  <c r="G166" i="12"/>
  <c r="M166" i="12" s="1"/>
  <c r="I166" i="12"/>
  <c r="K166" i="12"/>
  <c r="O166" i="12"/>
  <c r="Q166" i="12"/>
  <c r="V166" i="12"/>
  <c r="G168" i="12"/>
  <c r="M168" i="12" s="1"/>
  <c r="I168" i="12"/>
  <c r="K168" i="12"/>
  <c r="O168" i="12"/>
  <c r="Q168" i="12"/>
  <c r="V168" i="12"/>
  <c r="G170" i="12"/>
  <c r="M170" i="12" s="1"/>
  <c r="I170" i="12"/>
  <c r="K170" i="12"/>
  <c r="O170" i="12"/>
  <c r="Q170" i="12"/>
  <c r="V170" i="12"/>
  <c r="G172" i="12"/>
  <c r="I172" i="12"/>
  <c r="K172" i="12"/>
  <c r="M172" i="12"/>
  <c r="O172" i="12"/>
  <c r="Q172" i="12"/>
  <c r="V172" i="12"/>
  <c r="K174" i="12"/>
  <c r="V174" i="12"/>
  <c r="G175" i="12"/>
  <c r="I175" i="12"/>
  <c r="I174" i="12" s="1"/>
  <c r="K175" i="12"/>
  <c r="M175" i="12"/>
  <c r="O175" i="12"/>
  <c r="O174" i="12" s="1"/>
  <c r="Q175" i="12"/>
  <c r="Q174" i="12" s="1"/>
  <c r="V175" i="12"/>
  <c r="G176" i="12"/>
  <c r="G174" i="12" s="1"/>
  <c r="I176" i="12"/>
  <c r="K176" i="12"/>
  <c r="O176" i="12"/>
  <c r="Q176" i="12"/>
  <c r="V176" i="12"/>
  <c r="Q177" i="12"/>
  <c r="V177" i="12"/>
  <c r="G178" i="12"/>
  <c r="G177" i="12" s="1"/>
  <c r="I178" i="12"/>
  <c r="K178" i="12"/>
  <c r="K177" i="12" s="1"/>
  <c r="O178" i="12"/>
  <c r="O177" i="12" s="1"/>
  <c r="Q178" i="12"/>
  <c r="V178" i="12"/>
  <c r="G179" i="12"/>
  <c r="M179" i="12" s="1"/>
  <c r="I179" i="12"/>
  <c r="K179" i="12"/>
  <c r="O179" i="12"/>
  <c r="Q179" i="12"/>
  <c r="V179" i="12"/>
  <c r="G180" i="12"/>
  <c r="M180" i="12" s="1"/>
  <c r="I180" i="12"/>
  <c r="I177" i="12" s="1"/>
  <c r="K180" i="12"/>
  <c r="O180" i="12"/>
  <c r="Q180" i="12"/>
  <c r="V180" i="12"/>
  <c r="I181" i="12"/>
  <c r="K181" i="12"/>
  <c r="Q181" i="12"/>
  <c r="G182" i="12"/>
  <c r="G181" i="12" s="1"/>
  <c r="I182" i="12"/>
  <c r="K182" i="12"/>
  <c r="M182" i="12"/>
  <c r="M181" i="12" s="1"/>
  <c r="O182" i="12"/>
  <c r="O181" i="12" s="1"/>
  <c r="Q182" i="12"/>
  <c r="V182" i="12"/>
  <c r="V181" i="12" s="1"/>
  <c r="O183" i="12"/>
  <c r="G184" i="12"/>
  <c r="G183" i="12" s="1"/>
  <c r="I184" i="12"/>
  <c r="K184" i="12"/>
  <c r="K183" i="12" s="1"/>
  <c r="O184" i="12"/>
  <c r="Q184" i="12"/>
  <c r="Q183" i="12" s="1"/>
  <c r="V184" i="12"/>
  <c r="V183" i="12" s="1"/>
  <c r="G185" i="12"/>
  <c r="I185" i="12"/>
  <c r="I183" i="12" s="1"/>
  <c r="K185" i="12"/>
  <c r="M185" i="12"/>
  <c r="O185" i="12"/>
  <c r="Q185" i="12"/>
  <c r="V185" i="12"/>
  <c r="AE188" i="12"/>
  <c r="I20" i="1"/>
  <c r="I19" i="1"/>
  <c r="I18" i="1"/>
  <c r="I17" i="1"/>
  <c r="I16" i="1"/>
  <c r="I157" i="1"/>
  <c r="J156" i="1" s="1"/>
  <c r="F57" i="1"/>
  <c r="G23" i="1" s="1"/>
  <c r="G57" i="1"/>
  <c r="G25" i="1" s="1"/>
  <c r="H57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39" i="1"/>
  <c r="I57" i="1" s="1"/>
  <c r="J95" i="1" l="1"/>
  <c r="J87" i="1"/>
  <c r="J91" i="1"/>
  <c r="J83" i="1"/>
  <c r="J99" i="1"/>
  <c r="J103" i="1"/>
  <c r="J111" i="1"/>
  <c r="J135" i="1"/>
  <c r="J107" i="1"/>
  <c r="J131" i="1"/>
  <c r="J141" i="1"/>
  <c r="J84" i="1"/>
  <c r="J92" i="1"/>
  <c r="J100" i="1"/>
  <c r="J108" i="1"/>
  <c r="J112" i="1"/>
  <c r="J136" i="1"/>
  <c r="J118" i="1"/>
  <c r="J132" i="1"/>
  <c r="J85" i="1"/>
  <c r="J93" i="1"/>
  <c r="J101" i="1"/>
  <c r="J109" i="1"/>
  <c r="J143" i="1"/>
  <c r="J119" i="1"/>
  <c r="J138" i="1"/>
  <c r="J149" i="1"/>
  <c r="J81" i="1"/>
  <c r="J90" i="1"/>
  <c r="J94" i="1"/>
  <c r="J98" i="1"/>
  <c r="J102" i="1"/>
  <c r="J106" i="1"/>
  <c r="J110" i="1"/>
  <c r="J124" i="1"/>
  <c r="J134" i="1"/>
  <c r="J126" i="1"/>
  <c r="J88" i="1"/>
  <c r="J96" i="1"/>
  <c r="J104" i="1"/>
  <c r="J122" i="1"/>
  <c r="J147" i="1"/>
  <c r="J127" i="1"/>
  <c r="J153" i="1"/>
  <c r="J89" i="1"/>
  <c r="J97" i="1"/>
  <c r="J105" i="1"/>
  <c r="J123" i="1"/>
  <c r="J114" i="1"/>
  <c r="J128" i="1"/>
  <c r="J154" i="1"/>
  <c r="J86" i="1"/>
  <c r="J82" i="1"/>
  <c r="J115" i="1"/>
  <c r="J120" i="1"/>
  <c r="J145" i="1"/>
  <c r="J150" i="1"/>
  <c r="J116" i="1"/>
  <c r="J130" i="1"/>
  <c r="J139" i="1"/>
  <c r="J113" i="1"/>
  <c r="J117" i="1"/>
  <c r="J121" i="1"/>
  <c r="J125" i="1"/>
  <c r="J129" i="1"/>
  <c r="J133" i="1"/>
  <c r="J137" i="1"/>
  <c r="J146" i="1"/>
  <c r="J155" i="1"/>
  <c r="J142" i="1"/>
  <c r="J151" i="1"/>
  <c r="A27" i="1"/>
  <c r="M26" i="25"/>
  <c r="G36" i="25"/>
  <c r="G24" i="25"/>
  <c r="M39" i="24"/>
  <c r="M38" i="24" s="1"/>
  <c r="M9" i="24"/>
  <c r="M8" i="24" s="1"/>
  <c r="M59" i="23"/>
  <c r="M8" i="23"/>
  <c r="AF72" i="23"/>
  <c r="M55" i="23"/>
  <c r="M50" i="23" s="1"/>
  <c r="M32" i="23"/>
  <c r="M30" i="23" s="1"/>
  <c r="M68" i="23"/>
  <c r="M67" i="23" s="1"/>
  <c r="M42" i="23"/>
  <c r="M40" i="23" s="1"/>
  <c r="M13" i="23"/>
  <c r="M66" i="22"/>
  <c r="M21" i="22"/>
  <c r="M48" i="22"/>
  <c r="M8" i="22"/>
  <c r="G21" i="22"/>
  <c r="M126" i="22"/>
  <c r="M125" i="22" s="1"/>
  <c r="G48" i="22"/>
  <c r="M35" i="22"/>
  <c r="M32" i="22" s="1"/>
  <c r="M17" i="22"/>
  <c r="M129" i="22"/>
  <c r="M127" i="22" s="1"/>
  <c r="M20" i="21"/>
  <c r="M8" i="21"/>
  <c r="M37" i="21"/>
  <c r="M79" i="21"/>
  <c r="M78" i="21" s="1"/>
  <c r="G76" i="21"/>
  <c r="M23" i="21"/>
  <c r="G37" i="21"/>
  <c r="M105" i="21"/>
  <c r="M104" i="21" s="1"/>
  <c r="M57" i="21"/>
  <c r="M55" i="21" s="1"/>
  <c r="M16" i="21"/>
  <c r="M14" i="21" s="1"/>
  <c r="M18" i="20"/>
  <c r="M52" i="20"/>
  <c r="M67" i="20"/>
  <c r="M8" i="20"/>
  <c r="G67" i="20"/>
  <c r="G18" i="20"/>
  <c r="G52" i="20"/>
  <c r="AF80" i="20"/>
  <c r="M16" i="20"/>
  <c r="M35" i="19"/>
  <c r="M79" i="19"/>
  <c r="M78" i="19" s="1"/>
  <c r="M71" i="19"/>
  <c r="M67" i="19" s="1"/>
  <c r="M97" i="19"/>
  <c r="M95" i="19" s="1"/>
  <c r="M88" i="19"/>
  <c r="M87" i="19" s="1"/>
  <c r="M9" i="19"/>
  <c r="M8" i="19" s="1"/>
  <c r="M34" i="18"/>
  <c r="M11" i="18"/>
  <c r="G34" i="18"/>
  <c r="AF46" i="18"/>
  <c r="M28" i="18"/>
  <c r="M27" i="18" s="1"/>
  <c r="M30" i="18"/>
  <c r="M29" i="18" s="1"/>
  <c r="M22" i="18"/>
  <c r="M21" i="18" s="1"/>
  <c r="M63" i="17"/>
  <c r="M33" i="17"/>
  <c r="M66" i="17"/>
  <c r="G66" i="17"/>
  <c r="AF77" i="17"/>
  <c r="G51" i="17"/>
  <c r="M37" i="17"/>
  <c r="M9" i="17"/>
  <c r="M8" i="17" s="1"/>
  <c r="M38" i="16"/>
  <c r="AF83" i="16"/>
  <c r="G38" i="16"/>
  <c r="M79" i="16"/>
  <c r="M78" i="16" s="1"/>
  <c r="M70" i="16"/>
  <c r="M69" i="16" s="1"/>
  <c r="M52" i="16"/>
  <c r="M50" i="16" s="1"/>
  <c r="M26" i="16"/>
  <c r="M8" i="16" s="1"/>
  <c r="M84" i="15"/>
  <c r="M52" i="15"/>
  <c r="M156" i="15"/>
  <c r="M181" i="15"/>
  <c r="M36" i="15"/>
  <c r="M200" i="15"/>
  <c r="M8" i="15"/>
  <c r="AF234" i="15"/>
  <c r="G36" i="15"/>
  <c r="G200" i="15"/>
  <c r="G133" i="15"/>
  <c r="G84" i="15"/>
  <c r="M228" i="15"/>
  <c r="M220" i="15" s="1"/>
  <c r="M98" i="15"/>
  <c r="M97" i="15" s="1"/>
  <c r="M30" i="15"/>
  <c r="M151" i="14"/>
  <c r="M32" i="14"/>
  <c r="M118" i="14"/>
  <c r="M65" i="14"/>
  <c r="G118" i="14"/>
  <c r="G32" i="14"/>
  <c r="G151" i="14"/>
  <c r="M28" i="14"/>
  <c r="M8" i="14" s="1"/>
  <c r="AF164" i="14"/>
  <c r="M67" i="14"/>
  <c r="M163" i="13"/>
  <c r="M184" i="13"/>
  <c r="M47" i="13"/>
  <c r="G388" i="13"/>
  <c r="G47" i="13"/>
  <c r="M409" i="13"/>
  <c r="M408" i="13" s="1"/>
  <c r="M335" i="13"/>
  <c r="M334" i="13" s="1"/>
  <c r="M240" i="13"/>
  <c r="M238" i="13" s="1"/>
  <c r="M35" i="13"/>
  <c r="M26" i="13" s="1"/>
  <c r="G184" i="13"/>
  <c r="M258" i="13"/>
  <c r="M250" i="13" s="1"/>
  <c r="M236" i="13"/>
  <c r="M230" i="13" s="1"/>
  <c r="M13" i="13"/>
  <c r="M8" i="13" s="1"/>
  <c r="M79" i="12"/>
  <c r="M151" i="12"/>
  <c r="G151" i="12"/>
  <c r="G113" i="12"/>
  <c r="G79" i="12"/>
  <c r="M184" i="12"/>
  <c r="M183" i="12" s="1"/>
  <c r="M176" i="12"/>
  <c r="M174" i="12" s="1"/>
  <c r="M178" i="12"/>
  <c r="M177" i="12" s="1"/>
  <c r="M9" i="12"/>
  <c r="M8" i="12" s="1"/>
  <c r="M14" i="12"/>
  <c r="J140" i="1"/>
  <c r="J144" i="1"/>
  <c r="J148" i="1"/>
  <c r="J152" i="1"/>
  <c r="J50" i="1"/>
  <c r="J42" i="1"/>
  <c r="J44" i="1"/>
  <c r="J54" i="1"/>
  <c r="J46" i="1"/>
  <c r="J39" i="1"/>
  <c r="J57" i="1" s="1"/>
  <c r="J41" i="1"/>
  <c r="J53" i="1"/>
  <c r="J49" i="1"/>
  <c r="J45" i="1"/>
  <c r="J52" i="1"/>
  <c r="J48" i="1"/>
  <c r="J56" i="1"/>
  <c r="J55" i="1"/>
  <c r="J51" i="1"/>
  <c r="J47" i="1"/>
  <c r="J43" i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157" i="1" l="1"/>
  <c r="G28" i="1"/>
  <c r="G27" i="1" s="1"/>
  <c r="G29" i="1" s="1"/>
  <c r="A28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5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Matusu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<sst xmlns="http://schemas.openxmlformats.org/spreadsheetml/2006/main" count="8999" uniqueCount="2148">
  <si>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</si>
  <si>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</si>
  <si>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</si>
  <si>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</si>
  <si>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</si>
  <si>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</si>
  <si>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</si>
  <si>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</si>
  <si>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</si>
  <si>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</si>
  <si>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</si>
  <si>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</si>
  <si>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</si>
  <si>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</si>
  <si>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</si>
  <si>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</si>
  <si>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</si>
  <si>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</si>
  <si>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</si>
  <si>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</si>
  <si>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</si>
  <si>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</si>
  <si>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</si>
  <si>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</si>
  <si>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</si>
  <si>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</si>
  <si>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</si>
  <si>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</si>
  <si>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</si>
  <si>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</si>
  <si>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</si>
  <si>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</si>
  <si>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</si>
  <si>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</si>
  <si>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</si>
  <si>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</si>
  <si>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</si>
  <si>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</si>
  <si>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</si>
  <si>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</si>
  <si>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</si>
  <si>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</si>
  <si>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</si>
  <si>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Bres spol. s r.o.</t>
  </si>
  <si>
    <t>0582-2</t>
  </si>
  <si>
    <t>Snížení energetické náročnosti - etapa prádelna</t>
  </si>
  <si>
    <t>Stavba</t>
  </si>
  <si>
    <t>Stavební objekt</t>
  </si>
  <si>
    <t>SO01</t>
  </si>
  <si>
    <t>Prádelna</t>
  </si>
  <si>
    <t>R220582-101a</t>
  </si>
  <si>
    <t>01.1 - Bourané konstrukce_f</t>
  </si>
  <si>
    <t>R220582-101b</t>
  </si>
  <si>
    <t>01.2 - Nové konstrukce</t>
  </si>
  <si>
    <t>R220582-201</t>
  </si>
  <si>
    <t>D.1.4.1 - ZTI_f</t>
  </si>
  <si>
    <t>R220582-202</t>
  </si>
  <si>
    <t>D.1.4.2 - Vytápění a rozvody chladu_f</t>
  </si>
  <si>
    <t>R220582-203</t>
  </si>
  <si>
    <t>D.1.4.3 - Plynoinstalace_f</t>
  </si>
  <si>
    <t>R220582-204</t>
  </si>
  <si>
    <t>D.1.4.4 - Vzduchotechnika</t>
  </si>
  <si>
    <t>R220582-205</t>
  </si>
  <si>
    <t>D.1.4.5 - Stlačený vzduch_f</t>
  </si>
  <si>
    <t>R220582-206</t>
  </si>
  <si>
    <t>D.1.4.6 - Rozvody páry a kondenzátu_f</t>
  </si>
  <si>
    <t>R220582-207</t>
  </si>
  <si>
    <t>D.1.4.7 - MaR</t>
  </si>
  <si>
    <t>R220582-208</t>
  </si>
  <si>
    <t>D.1.4.8 - Elektroinstalace</t>
  </si>
  <si>
    <t>SO02</t>
  </si>
  <si>
    <t>Parní vyvíječ</t>
  </si>
  <si>
    <t>R220582031</t>
  </si>
  <si>
    <t>D.1.4.1 Technologie</t>
  </si>
  <si>
    <t>R220582032</t>
  </si>
  <si>
    <t>D.1.4.1 Technologie - Plynoinstalace</t>
  </si>
  <si>
    <t>R220582033</t>
  </si>
  <si>
    <t>D.1.4.1 Technologie - Vzduchotechnika</t>
  </si>
  <si>
    <t>R220582034</t>
  </si>
  <si>
    <t>D.1.4.1 Technologie - Stavební úpravy</t>
  </si>
  <si>
    <t>Celkem za stavbu</t>
  </si>
  <si>
    <t>CZK</t>
  </si>
  <si>
    <t>#POPS</t>
  </si>
  <si>
    <t>Popis stavby: 0582-2 - Snížení energetické náročnosti - etapa prádelna</t>
  </si>
  <si>
    <t>#POPO</t>
  </si>
  <si>
    <t>Popis objektu: SO01 - Prádelna</t>
  </si>
  <si>
    <t>#POPR</t>
  </si>
  <si>
    <t>Popis rozpočtu: R220582-101a - 01.1 - Bourané konstrukce_f</t>
  </si>
  <si>
    <t>Popis rozpočtu: R220582-101b - 01.2 - Nové konstrukce</t>
  </si>
  <si>
    <t>Popis rozpočtu: R220582-201 - D.1.4.1 - ZTI_f</t>
  </si>
  <si>
    <t>Popis rozpočtu: R220582-202 - D.1.4.2 - Vytápění a rozvody chladu_f</t>
  </si>
  <si>
    <t>Popis rozpočtu: R220582-203 - D.1.4.3 - Plynoinstalace_f</t>
  </si>
  <si>
    <t>Popis rozpočtu: R220582-204 - D.1.4.4 - Vzduchotechnika</t>
  </si>
  <si>
    <t>Popis rozpočtu: R220582-205 - D.1.4.5 - Stlačený vzduch_f</t>
  </si>
  <si>
    <t>Popis rozpočtu: R220582-206 - D.1.4.6 - Rozvody páry a kondenzátu_f</t>
  </si>
  <si>
    <t>Popis rozpočtu: R220582-207 - D.1.4.7 - MaR</t>
  </si>
  <si>
    <t>Popis rozpočtu: R220582-208 - D.1.4.8 - Elektroinstalace</t>
  </si>
  <si>
    <t>Popis objektu: SO02 - Parní vyvíječ</t>
  </si>
  <si>
    <t>Popis rozpočtu: R220582031 - D.1.4.1 Technologie</t>
  </si>
  <si>
    <t>Popis rozpočtu: R220582032 - D.1.4.1 Technologie - Plynoinstalace</t>
  </si>
  <si>
    <t>Popis rozpočtu: R220582033 - D.1.4.1 Technologie - Vzduchotechnika</t>
  </si>
  <si>
    <t>Popis rozpočtu: R220582034 - D.1.4.1 Technologie - Stavební úpravy</t>
  </si>
  <si>
    <t>Rekapitulace dílů</t>
  </si>
  <si>
    <t>Typ dílu</t>
  </si>
  <si>
    <t>_1</t>
  </si>
  <si>
    <t>1.1  Řídící systém</t>
  </si>
  <si>
    <t>Zař.č. 1 - Prádelná čistá část</t>
  </si>
  <si>
    <t>_2</t>
  </si>
  <si>
    <t>1.2 Přístroje</t>
  </si>
  <si>
    <t>Zař.č. 2 - Prádelna nečistá část</t>
  </si>
  <si>
    <t>_3</t>
  </si>
  <si>
    <t>1.3 Rozvaděče</t>
  </si>
  <si>
    <t>Zař.č. 3 - Zdroj chladu pro VZT  - vodní (Pchl = 101kW)</t>
  </si>
  <si>
    <t>_4</t>
  </si>
  <si>
    <t>1.4  Kabely, montážní materiál</t>
  </si>
  <si>
    <t>Chladovody - rozvody R410a</t>
  </si>
  <si>
    <t>_5</t>
  </si>
  <si>
    <t>4.  Ostatní</t>
  </si>
  <si>
    <t>Chladovody - rozvody chlaz. vody 6/12°C</t>
  </si>
  <si>
    <t>_7</t>
  </si>
  <si>
    <t>Vyregulování potrubní soustavy</t>
  </si>
  <si>
    <t>_8</t>
  </si>
  <si>
    <t>Akustické měření</t>
  </si>
  <si>
    <t>_9</t>
  </si>
  <si>
    <t>Demontáž stávajícího zařízení VZT</t>
  </si>
  <si>
    <t>1</t>
  </si>
  <si>
    <t>Rozvaděče</t>
  </si>
  <si>
    <t>2</t>
  </si>
  <si>
    <t>Osvětlení (svítdla komplet vč. světelných zdrojů, montáže a připojení)</t>
  </si>
  <si>
    <t>Zakládání</t>
  </si>
  <si>
    <t>3</t>
  </si>
  <si>
    <t>Kabely</t>
  </si>
  <si>
    <t>Svislé a kompletní konstrukce</t>
  </si>
  <si>
    <t>4</t>
  </si>
  <si>
    <t>Kabelové trasy</t>
  </si>
  <si>
    <t>5</t>
  </si>
  <si>
    <t>Instalační přístroje</t>
  </si>
  <si>
    <t>6</t>
  </si>
  <si>
    <t>Hromosvod</t>
  </si>
  <si>
    <t>Úpravy povrchů, podlahy a osazování výplní</t>
  </si>
  <si>
    <t>61</t>
  </si>
  <si>
    <t>Úpravy povrchů vnitřní</t>
  </si>
  <si>
    <t>63</t>
  </si>
  <si>
    <t>Podlahy a podlahové konstrukce</t>
  </si>
  <si>
    <t>8</t>
  </si>
  <si>
    <t>Ostatní</t>
  </si>
  <si>
    <t>9</t>
  </si>
  <si>
    <t>Ostatní konstrukce a práce, bourání</t>
  </si>
  <si>
    <t>Ostatní konstrukce a práce, bourání - demontáž stávající technologie</t>
  </si>
  <si>
    <t>96</t>
  </si>
  <si>
    <t>Bourání konstrukcí</t>
  </si>
  <si>
    <t>97</t>
  </si>
  <si>
    <t>Prorážení otvorů</t>
  </si>
  <si>
    <t>997</t>
  </si>
  <si>
    <t>Přesun sutě</t>
  </si>
  <si>
    <t>998</t>
  </si>
  <si>
    <t>Přesun hmot</t>
  </si>
  <si>
    <t>OST</t>
  </si>
  <si>
    <t>VN</t>
  </si>
  <si>
    <t>20</t>
  </si>
  <si>
    <t>Kotelny</t>
  </si>
  <si>
    <t>7</t>
  </si>
  <si>
    <t>Uzemnění</t>
  </si>
  <si>
    <t>713</t>
  </si>
  <si>
    <t>Izolace tepelné</t>
  </si>
  <si>
    <t>Izolace tepelné - vytápění</t>
  </si>
  <si>
    <t>713-1</t>
  </si>
  <si>
    <t>Izolace tepelné - chlad</t>
  </si>
  <si>
    <t>721</t>
  </si>
  <si>
    <t>Vnitřní kanalizace</t>
  </si>
  <si>
    <t>722</t>
  </si>
  <si>
    <t>Vnitřní vodovod</t>
  </si>
  <si>
    <t>723</t>
  </si>
  <si>
    <t>Vnitřní plynovod</t>
  </si>
  <si>
    <t>723A</t>
  </si>
  <si>
    <t>Plynový kiosek K1</t>
  </si>
  <si>
    <t>723B</t>
  </si>
  <si>
    <t>Plynový kiosek K2</t>
  </si>
  <si>
    <t>724 - 8</t>
  </si>
  <si>
    <t>Finišer</t>
  </si>
  <si>
    <t>725</t>
  </si>
  <si>
    <t>Zařizovací předměty</t>
  </si>
  <si>
    <t>728</t>
  </si>
  <si>
    <t>Vzduchotechnika</t>
  </si>
  <si>
    <t>732</t>
  </si>
  <si>
    <t>Strojovny</t>
  </si>
  <si>
    <t>732-1</t>
  </si>
  <si>
    <t>Strojovny - chlad</t>
  </si>
  <si>
    <t>733</t>
  </si>
  <si>
    <t>Rozvod potrubí</t>
  </si>
  <si>
    <t>Rozvod potrubí - vytápění</t>
  </si>
  <si>
    <t>733-1</t>
  </si>
  <si>
    <t>Rozvod potrubí - chlad</t>
  </si>
  <si>
    <t>733a</t>
  </si>
  <si>
    <t>Rozvod potrubí - pára</t>
  </si>
  <si>
    <t>734</t>
  </si>
  <si>
    <t>Armatury</t>
  </si>
  <si>
    <t>734-1</t>
  </si>
  <si>
    <t>Armatury - chlad</t>
  </si>
  <si>
    <t>735</t>
  </si>
  <si>
    <t>Otopná tělesa</t>
  </si>
  <si>
    <t>762</t>
  </si>
  <si>
    <t>Konstrukce tesařské</t>
  </si>
  <si>
    <t>763</t>
  </si>
  <si>
    <t>Konstrukce suché výstavby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</si>
  <si>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</si>
  <si>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</si>
  <si>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</si>
  <si>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</si>
  <si>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</si>
  <si>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</si>
  <si>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</si>
  <si>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</t>
  </si>
  <si>
    <t>781</t>
  </si>
  <si>
    <t>Dokončovací práce - obklady</t>
  </si>
  <si>
    <t>783</t>
  </si>
  <si>
    <t>Nátěry</t>
  </si>
  <si>
    <t>783-1</t>
  </si>
  <si>
    <t>Nátěry - chlad</t>
  </si>
  <si>
    <t>784</t>
  </si>
  <si>
    <t>Dokončovací práce - malby a tapety</t>
  </si>
  <si>
    <t>9a</t>
  </si>
  <si>
    <t>9b</t>
  </si>
  <si>
    <t>Ostatní konstrukce a práce, bourání - demontáž stávající elektroinstalace</t>
  </si>
  <si>
    <t>9c</t>
  </si>
  <si>
    <t>Ostatní konstrukce a práce, bourání - demontáž stávajícího ÚT</t>
  </si>
  <si>
    <t>9d</t>
  </si>
  <si>
    <t>Ostatní konstrukce a práce, bourání - demontáž stávajícího parokondenzátního hospodářství</t>
  </si>
  <si>
    <t>9e</t>
  </si>
  <si>
    <t>Ostatní konstrukce a práce, bourání - demontáž ZTI</t>
  </si>
  <si>
    <t>M23</t>
  </si>
  <si>
    <t>Montáže potrubí</t>
  </si>
  <si>
    <t>M24d</t>
  </si>
  <si>
    <t>D96</t>
  </si>
  <si>
    <t>Přesuny suti a vybouraných hmot</t>
  </si>
  <si>
    <t>PSU</t>
  </si>
  <si>
    <t>M24b</t>
  </si>
  <si>
    <t>Zařízení větrání kotelny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</si>
  <si>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</si>
  <si>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</si>
  <si>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</si>
  <si>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</si>
  <si>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</si>
  <si>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</si>
  <si>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</si>
  <si>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</si>
  <si>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</si>
  <si>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</si>
  <si>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</si>
  <si>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</si>
  <si>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</si>
  <si>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</si>
  <si>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</si>
  <si>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</si>
  <si>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</si>
  <si>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</si>
  <si>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</si>
  <si>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</si>
  <si>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</si>
  <si>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</si>
  <si>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</si>
  <si>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</si>
  <si>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</si>
  <si>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</si>
  <si>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</si>
  <si>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</si>
  <si>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</si>
  <si>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962031133</t>
  </si>
  <si>
    <t>Bourání příček zcihel, tvárnic nebo příčkovek  z cihel pálených, plných nebo dutých na maltu, vápennou nebo vápenocementovou, tl. do 150 mm</t>
  </si>
  <si>
    <t>m2</t>
  </si>
  <si>
    <t>URS</t>
  </si>
  <si>
    <t>ÚRS 22 01</t>
  </si>
  <si>
    <t>Práce</t>
  </si>
  <si>
    <t>POL1_1</t>
  </si>
  <si>
    <t xml:space="preserve">Vybourání příček (dl * v) - okna (dl * v) : </t>
  </si>
  <si>
    <t>VV</t>
  </si>
  <si>
    <t xml:space="preserve">(5,85)*3,60 : </t>
  </si>
  <si>
    <t xml:space="preserve">-(0,9*2,02) : </t>
  </si>
  <si>
    <t>19,242</t>
  </si>
  <si>
    <t>962032231</t>
  </si>
  <si>
    <t>Bourání zdiva nadzákladového zcihel nebo tvárnic  z cihel pálených nebo vápenopískových, na maltu, vápennou nebo vápenocementovou, objemu přes 1 m3</t>
  </si>
  <si>
    <t>m3</t>
  </si>
  <si>
    <t xml:space="preserve">Vybourání otvoru (dl * v * š) - okna (dl * v * š) : </t>
  </si>
  <si>
    <t xml:space="preserve">1.NP : </t>
  </si>
  <si>
    <t xml:space="preserve">(4,50)*3,64*0,45 : </t>
  </si>
  <si>
    <t xml:space="preserve">-(1,20*1,74*2)*0,45 : </t>
  </si>
  <si>
    <t xml:space="preserve">2.NP : </t>
  </si>
  <si>
    <t xml:space="preserve">(2,85)*3,01*0,45 : </t>
  </si>
  <si>
    <t>7,473</t>
  </si>
  <si>
    <t>968072455</t>
  </si>
  <si>
    <t>Vybourání kovových rámů oken s křídly, dveřních zárubní, vrat, stěn, ostění nebo obkladů  dveřních, zárubní, plochy do 2 m2</t>
  </si>
  <si>
    <t xml:space="preserve">Vybourání zárubní (dl * v) : </t>
  </si>
  <si>
    <t xml:space="preserve">1.PP : </t>
  </si>
  <si>
    <t xml:space="preserve">(0,70)*2,02 : </t>
  </si>
  <si>
    <t xml:space="preserve">(0,90)*2,02 : </t>
  </si>
  <si>
    <t xml:space="preserve">(0,70)*2,02*3+(0,90)*2,02*2+(1,00)*2,02 : </t>
  </si>
  <si>
    <t>13,13</t>
  </si>
  <si>
    <t>968072456</t>
  </si>
  <si>
    <t>Vybourání kovových rámů oken s křídly, dveřních zárubní, vrat, stěn, ostění nebo obkladů  dveřních, zárubní, plochy přes 2 m2</t>
  </si>
  <si>
    <t xml:space="preserve">(1,60)*2,10 : </t>
  </si>
  <si>
    <t xml:space="preserve">(1,50)*2,10 : </t>
  </si>
  <si>
    <t>6,51</t>
  </si>
  <si>
    <t>968082015</t>
  </si>
  <si>
    <t>Vybourání plastových rámů oken s křídly, dveřních zárubní, vrat  rámu oken skřídly, plochy do 1 m2</t>
  </si>
  <si>
    <t xml:space="preserve">Vybourání oken (dl * š * p) : </t>
  </si>
  <si>
    <t xml:space="preserve">(1,20*0,60)*16 : </t>
  </si>
  <si>
    <t xml:space="preserve">(1,20*0,75)*5 : </t>
  </si>
  <si>
    <t>16,02</t>
  </si>
  <si>
    <t>968082016</t>
  </si>
  <si>
    <t>Vybourání plastových rámů oken s křídly, dveřních zárubní, vrat  rámu oken skřídly, plochy přes 1 do, 2 m2</t>
  </si>
  <si>
    <t xml:space="preserve">(1,20*1,74)*(16+21) : </t>
  </si>
  <si>
    <t>77,256</t>
  </si>
  <si>
    <t>971033531</t>
  </si>
  <si>
    <t>Vybourání otvorů ve zdivu základovém nebo nadzákladovém zcihel, tvárnic, příčkovek  zcihel pálených, na maltu vápennou nebo vápenocementovou plochy do 1 m2, tl. do 150 mm</t>
  </si>
  <si>
    <t xml:space="preserve">Vybourání otvoru (dl * v * p) : </t>
  </si>
  <si>
    <t xml:space="preserve">(0,81*0,35)*2 : </t>
  </si>
  <si>
    <t xml:space="preserve">(1,62*0,35) : </t>
  </si>
  <si>
    <t xml:space="preserve">(1,67*0,35) : </t>
  </si>
  <si>
    <t>1,719</t>
  </si>
  <si>
    <t>972054691</t>
  </si>
  <si>
    <t>Vybourání otvorů ve stropech nebo klenbách železobetonových  bez odstranění podlahy a násypu, plochy, do 4 m2, tl. přes 80 mm</t>
  </si>
  <si>
    <t xml:space="preserve">Vybourání prostupu (dl * š * v) : </t>
  </si>
  <si>
    <t xml:space="preserve">1.PP/1.NP : </t>
  </si>
  <si>
    <t xml:space="preserve">(2,05*0,80)*0,20 : </t>
  </si>
  <si>
    <t xml:space="preserve">1.NP/2.NP : </t>
  </si>
  <si>
    <t xml:space="preserve">(1,88*0,34)*0,20 : </t>
  </si>
  <si>
    <t>0,456</t>
  </si>
  <si>
    <t>978011141</t>
  </si>
  <si>
    <t>Otlučení vápenných nebo vápenocementových omítek vnitřních ploch stropů, v rozsahu přes 10 do 30 %</t>
  </si>
  <si>
    <t xml:space="preserve">Otlučení omítky (pl) : </t>
  </si>
  <si>
    <t xml:space="preserve">1.NP - místnost (104; 105; 106) : </t>
  </si>
  <si>
    <t xml:space="preserve">(111,84)+(76,52)+(17,09) : </t>
  </si>
  <si>
    <t>205,45</t>
  </si>
  <si>
    <t>978013141</t>
  </si>
  <si>
    <t>Otlučení vápenných nebo vápenocementových omítek vnitřních ploch stěn svyškrabáním spar, sočištěním, zdiva, v rozsahu přes 10 do 30 %</t>
  </si>
  <si>
    <t xml:space="preserve">Otlučení omítky (dl * v) - otvory (š * v * p) : </t>
  </si>
  <si>
    <t xml:space="preserve">1.PP - msítnost (001; 002) : </t>
  </si>
  <si>
    <t xml:space="preserve">((33,81)+(14,25))*2,80 : </t>
  </si>
  <si>
    <t xml:space="preserve">-((1,2*0,6*7+1*2,2+1,5*2,2)+(1,2*0,6*3+1*2,2)) : </t>
  </si>
  <si>
    <t xml:space="preserve">(74,73)*4,00 : </t>
  </si>
  <si>
    <t xml:space="preserve">-(1,2*1,74*16+1,35*0,9*2+1,0*2,02*2+1,5*2,02*2) : </t>
  </si>
  <si>
    <t xml:space="preserve">2.NP - místnost (201; 202; 203; 204; 206; 207; 208) : </t>
  </si>
  <si>
    <t xml:space="preserve">((5,22)+(5,42)+(14,84)+(20,61)+(34,45)+(31,29)+(20,51))*3,60 : </t>
  </si>
  <si>
    <t xml:space="preserve">-(1,25*1,74*21+1,2*0,75*5+0,7*2,02*6+1,0*2,02*6+1,5*2,02*2) : </t>
  </si>
  <si>
    <t>772,235</t>
  </si>
  <si>
    <t>997002611</t>
  </si>
  <si>
    <t>Nakládání suti a vybouraných hmot na dopravní prostředek  pro vodorovné přemístění</t>
  </si>
  <si>
    <t>t</t>
  </si>
  <si>
    <t>997006002</t>
  </si>
  <si>
    <t>Úprava stavebního odpadu třídění na jednotlivé druhy</t>
  </si>
  <si>
    <t>997013152</t>
  </si>
  <si>
    <t>Vnitrostaveništní doprava suti a vybouraných hmot  vodorovně do 50 m svisle somezením mechanizace, pro budovy a haly výšky přes 6 do 9 m</t>
  </si>
  <si>
    <t>997013219</t>
  </si>
  <si>
    <t>Vnitrostaveništní doprava suti a vybouraných hmot  vodorovně do 50 m Příplatek kcenám -3111 až -3217, za zvětšenou vodorovnou dopravu přes vymezenou dopravní vzdálenost za každých dalších i započatých</t>
  </si>
  <si>
    <t>10 m</t>
  </si>
  <si>
    <t>POP</t>
  </si>
  <si>
    <t>997013501</t>
  </si>
  <si>
    <t>Odvoz suti a vybouraných hmot na skládku nebo meziskládku  se složením, na vzdálenost do 1 km</t>
  </si>
  <si>
    <t>997013509</t>
  </si>
  <si>
    <t>Odvoz suti a vybouraných hmot na skládku nebo meziskládku  se složením, na vzdálenost Příplatek k, ceně za každý další i započatý 1 km přes 1 km</t>
  </si>
  <si>
    <t xml:space="preserve">77,611*9 'Přepočtené koeficientem množství : </t>
  </si>
  <si>
    <t>698,499</t>
  </si>
  <si>
    <t>997013871</t>
  </si>
  <si>
    <t>Poplatek za uložení stavebního odpadu na recyklační skládce (skládkovné) směsného stavebního a, demoličního zatříděného do Katalogu odpadů pod kódem 17 09 04</t>
  </si>
  <si>
    <t>762522811</t>
  </si>
  <si>
    <t>Demontáž podlah  s polštáři z prken tl. do 32 mm</t>
  </si>
  <si>
    <t>POL1_7</t>
  </si>
  <si>
    <t xml:space="preserve">Vybourání pódia (dl * š) : </t>
  </si>
  <si>
    <t xml:space="preserve">(1,50*1,00) : </t>
  </si>
  <si>
    <t xml:space="preserve">(3,00*1,30) : </t>
  </si>
  <si>
    <t>5,4</t>
  </si>
  <si>
    <t>763111811</t>
  </si>
  <si>
    <t>Demontáž příček ze sádrokartonových desek  s nosnou konstrukcí z ocelových profilů jednoduchých,, opláštění jednoduché</t>
  </si>
  <si>
    <t xml:space="preserve">Vybourání příčky (dl * v) - otvory (š * v) : </t>
  </si>
  <si>
    <t xml:space="preserve">(5,00+1,10)*2,80 : </t>
  </si>
  <si>
    <t xml:space="preserve">(11,65+1,30)*4,00 : </t>
  </si>
  <si>
    <t xml:space="preserve">-(2,54*2,0+0,92*2,02+2,4*2,0) : </t>
  </si>
  <si>
    <t xml:space="preserve">(1,60+0,90)*4,00 : </t>
  </si>
  <si>
    <t>67,142</t>
  </si>
  <si>
    <t>764002851</t>
  </si>
  <si>
    <t>Demontáž klempířských konstrukcí oplechování parapetů do suti</t>
  </si>
  <si>
    <t>m</t>
  </si>
  <si>
    <t xml:space="preserve">Vybourání parapetu (dl * p) : </t>
  </si>
  <si>
    <t xml:space="preserve">(1,20)*(16+5) : </t>
  </si>
  <si>
    <t xml:space="preserve">(1,20)*(16+21) : </t>
  </si>
  <si>
    <t>69,6</t>
  </si>
  <si>
    <t>766441821</t>
  </si>
  <si>
    <t>Demontáž parapetních desek dřevěných nebo plastových šířky do 300 mm, délky přes 1000 do 2000 mm</t>
  </si>
  <si>
    <t>kus</t>
  </si>
  <si>
    <t xml:space="preserve">Vybourání parapetu (p) : </t>
  </si>
  <si>
    <t xml:space="preserve">16+5 : </t>
  </si>
  <si>
    <t xml:space="preserve">16+21 : </t>
  </si>
  <si>
    <t>58</t>
  </si>
  <si>
    <t>771571810</t>
  </si>
  <si>
    <t>Demontáž podlah z dlaždic keramických kladených do malty</t>
  </si>
  <si>
    <t xml:space="preserve">Vybourání dlažby (pl) : </t>
  </si>
  <si>
    <t xml:space="preserve">skladba PD101 : </t>
  </si>
  <si>
    <t xml:space="preserve">(93,02)+(79,92)+(14,20) : </t>
  </si>
  <si>
    <t xml:space="preserve">(1,60)+(1,70)+(13,70)+(15,94)+(64,79)+(54,35)+(25,80) : </t>
  </si>
  <si>
    <t>365,02</t>
  </si>
  <si>
    <t>781471810</t>
  </si>
  <si>
    <t>Demontáž obkladů z dlaždic keramických kladených do malty</t>
  </si>
  <si>
    <t xml:space="preserve">Vybourání obkladů (dl * v) - otvory (š * v) : </t>
  </si>
  <si>
    <t xml:space="preserve">(51,74)*1,90 : </t>
  </si>
  <si>
    <t xml:space="preserve">-(1,00*1,90+1,55*1,90+1,60*1,90) : </t>
  </si>
  <si>
    <t>90,421</t>
  </si>
  <si>
    <t>784121003</t>
  </si>
  <si>
    <t>Oškrabání malby v místnostech výšky přes 3,80 do 5,00 m</t>
  </si>
  <si>
    <t xml:space="preserve">Oškrabání malby stropu (pl) : </t>
  </si>
  <si>
    <t xml:space="preserve">Oškrabání malby stěn (dl * v) - otvory (š * v) : </t>
  </si>
  <si>
    <t>977,685</t>
  </si>
  <si>
    <t>9_582-1</t>
  </si>
  <si>
    <t>Demontáž stávajícího pracího stroje Primus FS 10, včetně odvozu a likvidace</t>
  </si>
  <si>
    <t>soubor</t>
  </si>
  <si>
    <t>Vlastní</t>
  </si>
  <si>
    <t>Kalkul</t>
  </si>
  <si>
    <t>POL1_</t>
  </si>
  <si>
    <t>Položka obsahuje demontáž vlastního stroje, včetně blízkého přípojkového vedení ke stroji.</t>
  </si>
  <si>
    <t>9_582-2</t>
  </si>
  <si>
    <t>Demontáž stávajícího pracího stroje Primus FS 10 CC, včetně odvozu a likvidace</t>
  </si>
  <si>
    <t>Indiv</t>
  </si>
  <si>
    <t>9_582-3</t>
  </si>
  <si>
    <t>Demontáž stávajícího pracího stroje Lavamac LH95, včetně odvozu a likvidace</t>
  </si>
  <si>
    <t>9_582-4</t>
  </si>
  <si>
    <t>Demontáž stávající bariérové pračky Primus MB66, včetně odvozu a likvidace</t>
  </si>
  <si>
    <t>9_582-5</t>
  </si>
  <si>
    <t>Demontáž stávající bariérové pračky Lavamac LMA900, včetně odvozu a likvidace</t>
  </si>
  <si>
    <t>9_582-6</t>
  </si>
  <si>
    <t>Demontáž stávající pračky BEKO Volumax 5, včetně odvozu a likvidace</t>
  </si>
  <si>
    <t>9_582-7</t>
  </si>
  <si>
    <t>Demontáž stávajícího bubového sušiče Primus D35, včetně odvozu a likvidace</t>
  </si>
  <si>
    <t>9_582-8</t>
  </si>
  <si>
    <t>Demontáž stávajícího bubového sušiče Primus D25, včetně odvozu a likvidace</t>
  </si>
  <si>
    <t>9_582-9</t>
  </si>
  <si>
    <t>Demontáž stávající žehlící linky Mench RC8325E, včetně odvozu a likvidace</t>
  </si>
  <si>
    <t>9_582-10</t>
  </si>
  <si>
    <t>Demontáž stávajícího žehliče Kannegiesser RFL-J27, včetně odvozu a likvidace</t>
  </si>
  <si>
    <t>9_582-11</t>
  </si>
  <si>
    <t>Demontáž stávajícího žehlícího lisu AMKO, včetně odvozu a likvidace</t>
  </si>
  <si>
    <t>9b_582-1</t>
  </si>
  <si>
    <t>Demontáž stávajících elektrorozvodů v prostoru prádelny, včetně odvozu a likvidace</t>
  </si>
  <si>
    <t>9b_582-2</t>
  </si>
  <si>
    <t>Demontáž stávající osvětlení v prostoru prádelny, včetně odvozu a likvidace</t>
  </si>
  <si>
    <t>9c_582-2</t>
  </si>
  <si>
    <t>Demontáž stávajících topných těles - teplovodní konvektor, včetně odvozu a likvidace</t>
  </si>
  <si>
    <t>9c_582-1</t>
  </si>
  <si>
    <t>Demontáž stávajících topných těles - článkové těleso, včetně odvozu a likvidace</t>
  </si>
  <si>
    <t>9c_582-3</t>
  </si>
  <si>
    <t>Demontáž stávajícího rozvodu vytápění v rámci 1.NP a 2.NP prádelny-- ocelové potrubí do DN32, včetně odvozu a likvidace</t>
  </si>
  <si>
    <t>9d_582-3</t>
  </si>
  <si>
    <t>Demontáž stávajícího rozvodu páry a kondenzátu v rámci 1.NP a 2.NP prádelny- ocelové potrubí do DN65, včetně odvozu a likvidace</t>
  </si>
  <si>
    <t>9e_582-1</t>
  </si>
  <si>
    <t>Demontáž stávajících zařizovacích předmětů sanity, včetně odvozu a likvidace</t>
  </si>
  <si>
    <t>9e_582-2</t>
  </si>
  <si>
    <t>Demontáž stávajících rozvodů ZTI v rámci 1.NP a 2.NP prádelny, včetně odvozu a likvidace</t>
  </si>
  <si>
    <t>Položka obsahuje likvidaci vodovodního potrubí do d63 a kanalizačního potrubí</t>
  </si>
  <si>
    <t>SUM</t>
  </si>
  <si>
    <t>END</t>
  </si>
  <si>
    <t>271572211</t>
  </si>
  <si>
    <t>Podsyp pod základové konstrukce se zhutněním a urovnáním povrchu ze štěrkopísku netříděného</t>
  </si>
  <si>
    <t xml:space="preserve">Venkovní VZT - deska, podsyp (dl * š * v) : </t>
  </si>
  <si>
    <t xml:space="preserve">(1,30*3,90)*0,20 : </t>
  </si>
  <si>
    <t>1,014</t>
  </si>
  <si>
    <t>273321411</t>
  </si>
  <si>
    <t>Základy z betonu železového (bez výztuže) desky z betonu bez zvláštních nároků na prostředí tř. C, 20/25</t>
  </si>
  <si>
    <t xml:space="preserve">Venkovní VZT - deska (dl * š * v) : </t>
  </si>
  <si>
    <t>273351121</t>
  </si>
  <si>
    <t>Bednění základů desek zřízení</t>
  </si>
  <si>
    <t xml:space="preserve">Venkovní VZT - deska, bednění (dl * v) : </t>
  </si>
  <si>
    <t xml:space="preserve">(1,30*2+3,90*2)*0,20 : </t>
  </si>
  <si>
    <t>2,08</t>
  </si>
  <si>
    <t>273351122</t>
  </si>
  <si>
    <t>Bednění základů desek odstranění</t>
  </si>
  <si>
    <t>273362021</t>
  </si>
  <si>
    <t>Výztuž základů desek ze svařovaných sítí z drátů typu KARI</t>
  </si>
  <si>
    <t xml:space="preserve">Venkovní VZT - deska, výztuž (dl * š * hm) (hm = 5,40 kg/m2) : </t>
  </si>
  <si>
    <t xml:space="preserve">(1,30*3,90)*5,40*1,2/1000 : </t>
  </si>
  <si>
    <t>0,033</t>
  </si>
  <si>
    <t>311273121</t>
  </si>
  <si>
    <t>Zdivo tepelněizolační z pórobetonových tvárnic na tenkovrstvou maltu, pevnost tvárnic do P2,, objemová hmotnost do 400 kg/m3,součinitel prostupu tepla U přes 0,18 do 0,22, tl. zdiva 450 mm</t>
  </si>
  <si>
    <t xml:space="preserve">Zazdívka (dl * v) : </t>
  </si>
  <si>
    <t xml:space="preserve">(1,20)*0,60 : </t>
  </si>
  <si>
    <t xml:space="preserve">(1,20)*1,80 : </t>
  </si>
  <si>
    <t xml:space="preserve">(4,50)*0,70 : </t>
  </si>
  <si>
    <t>6,03</t>
  </si>
  <si>
    <t>317944323</t>
  </si>
  <si>
    <t>Válcované nosníky dodatečně osazované do připravených otvorů  bez zazdění hlav č. 14 až 22</t>
  </si>
  <si>
    <t xml:space="preserve">Ocelový překla (dl * p * hm) : </t>
  </si>
  <si>
    <t xml:space="preserve">1.NP (hm = 18,80 kg/m) : </t>
  </si>
  <si>
    <t xml:space="preserve">(5,00*4)*18,80/1000 : </t>
  </si>
  <si>
    <t xml:space="preserve">2.NP (hm = 15,80 kg/m) : </t>
  </si>
  <si>
    <t xml:space="preserve">(3,35*4)*15,80/1000 : </t>
  </si>
  <si>
    <t>0,588</t>
  </si>
  <si>
    <t>342272205</t>
  </si>
  <si>
    <t>Příčky zpórobetonových tvárnic hladkých na tenké maltové lože objemová hmotnost do 500 kg/m3,, tloušťka příčky 50 mm</t>
  </si>
  <si>
    <t xml:space="preserve">Rantl (dl * v) : </t>
  </si>
  <si>
    <t xml:space="preserve">(1,60+2,40+1,60)*0,15 : </t>
  </si>
  <si>
    <t>0,84</t>
  </si>
  <si>
    <t>629991011</t>
  </si>
  <si>
    <t>Zakrytí vnějších ploch před znečištěním  včetně pozdějšího odkrytí výplní otvorů a svislých ploch, fólií přilepenou lepící páskou</t>
  </si>
  <si>
    <t>611315223</t>
  </si>
  <si>
    <t>Vápenná omítka jednotlivých malých ploch štuková na stropech, plochy jednotlivě přes 0,25 do 1 m2</t>
  </si>
  <si>
    <t xml:space="preserve">Oprava omítky (p) : </t>
  </si>
  <si>
    <t xml:space="preserve">10 : </t>
  </si>
  <si>
    <t>10</t>
  </si>
  <si>
    <t>612325422</t>
  </si>
  <si>
    <t>Oprava vápenocementové omítky vnitřních ploch štukové dvouvrstvé, tloušťky do 20 mm a tloušťky štuku, do 3 mm stěn, vrozsahu opravované plochy přes 10 do 30%</t>
  </si>
  <si>
    <t xml:space="preserve">Oprava omítky (dl * v) - otvory (š * v * p) : </t>
  </si>
  <si>
    <t xml:space="preserve">((44,39)+(44,12)+(16,62))*4,00 : </t>
  </si>
  <si>
    <t xml:space="preserve">-((1,2*1,8*5+1*2,2+1,1*2,2+1,58*1,75+1,5*2,2+2,39*2,1)+(1,2*1,8*7+1,58*1,75+1,5*2,2+2,39*2,1+2*2,5)+(1,35*1,8*2+1*2,2+2*2,5)) : </t>
  </si>
  <si>
    <t xml:space="preserve">2.NP - místnost (201; 202; 203; 204; 206; 207) : </t>
  </si>
  <si>
    <t xml:space="preserve">((5,22)+(5,42)+(14,84)+(20,61)+(34,46)+(41,20))*3,60 : </t>
  </si>
  <si>
    <t xml:space="preserve">-((0,7*2,02)+(1,2*0,75+0,7*2,02*2)+(1,2*1,74*2+0,7*2,02)+(1,2*0,75*4+0,7*2,02*2+1*2,2*2+1,1*2,2+2,27*3,6)+(1,2*1,74*8+1*2,2+1,5*2,2)) : </t>
  </si>
  <si>
    <t xml:space="preserve">-(1,2*1,74*7+1*2,2*2+1,5*2,2) : </t>
  </si>
  <si>
    <t>832,048</t>
  </si>
  <si>
    <t>611325422</t>
  </si>
  <si>
    <t>Oprava vápenocementové omítky vnitřních ploch štukové dvouvrstvé, tloušťky do 20 mm a tloušťky štuku, do 3 mm stropů, vrozsahu opravované plochy přes 10 do 30%</t>
  </si>
  <si>
    <t xml:space="preserve">Omítka stropu (pl) : </t>
  </si>
  <si>
    <t>612142001</t>
  </si>
  <si>
    <t>Potažení vnitřních ploch pletivem  v ploše nebo pruzích, na plném podkladu sklovláknitým vtlačením, do tmelu stěn</t>
  </si>
  <si>
    <t xml:space="preserve">Omítka stěn - perlinka (dl * v) : </t>
  </si>
  <si>
    <t xml:space="preserve">(4,50)*2,95 : </t>
  </si>
  <si>
    <t xml:space="preserve">(2,85)*2,95 : </t>
  </si>
  <si>
    <t>27,713</t>
  </si>
  <si>
    <t>622211012</t>
  </si>
  <si>
    <t>Montáž kontaktního zateplení lepením a mechanickým kotvením zpolystyrenových desek na vnější stěny,, na podklad z pórobetonu, tloušťky desek přes 40 do 80 mm</t>
  </si>
  <si>
    <t xml:space="preserve">Zazdívka - KZS (dl * v) : </t>
  </si>
  <si>
    <t>28375936</t>
  </si>
  <si>
    <t>deska EPS 70 fasádní ?=0,039 tl 80mm</t>
  </si>
  <si>
    <t>Specifikace</t>
  </si>
  <si>
    <t>POL3_0</t>
  </si>
  <si>
    <t xml:space="preserve">27,713*1,1 'Přepočtené koeficientem množství : </t>
  </si>
  <si>
    <t>30,484</t>
  </si>
  <si>
    <t>622143003</t>
  </si>
  <si>
    <t>Montáž omítkových profilů  plastových, pozinkovaných nebo dřevěných upevněných vtlačením do, podkladní vrstvy nebo přibitím rohových s tkaninou</t>
  </si>
  <si>
    <t xml:space="preserve">KZS systémové lišty (dl) : </t>
  </si>
  <si>
    <t xml:space="preserve">(1,20+0,60*2)*15 : </t>
  </si>
  <si>
    <t xml:space="preserve">(1,20+1,80*2)*12+(1,20+1,75*2)*23+(1,20+0,75*2)*5 : </t>
  </si>
  <si>
    <t xml:space="preserve">objektové rohy (dl) : </t>
  </si>
  <si>
    <t xml:space="preserve">(10,10)*2+(2,50)*2 : </t>
  </si>
  <si>
    <t>240,4</t>
  </si>
  <si>
    <t>59051480</t>
  </si>
  <si>
    <t>profil rohový Al 15x15mm s výztužnou tkaninou š 100mm pro ETICS</t>
  </si>
  <si>
    <t xml:space="preserve">240,4*1,1 'Přepočtené koeficientem množství : </t>
  </si>
  <si>
    <t>264,44</t>
  </si>
  <si>
    <t>622143004</t>
  </si>
  <si>
    <t>Montáž omítkových profilů  plastových, pozinkovaných nebo dřevěných upevněných vtlačením do, podkladní vrstvy nebo přibitím začišťovacích samolepících pro vytvoření dilatujícího spoje s okenním</t>
  </si>
  <si>
    <t>rámem</t>
  </si>
  <si>
    <t>215,2</t>
  </si>
  <si>
    <t>59051476</t>
  </si>
  <si>
    <t>profil začišťovací PVC 9mm s výztužnou tkaninou pro ostění ETICS</t>
  </si>
  <si>
    <t xml:space="preserve">215,2*1,1 'Přepočtené koeficientem množství : </t>
  </si>
  <si>
    <t>236,72</t>
  </si>
  <si>
    <t>622151001</t>
  </si>
  <si>
    <t>Penetrační nátěr vnějších pastovitých tenkovrstvých omítek akrylátový univerzální stěn</t>
  </si>
  <si>
    <t xml:space="preserve">Souvrství fasády - omítka, penetrace (dl * v) - otvory (š * v) : </t>
  </si>
  <si>
    <t xml:space="preserve">skladba SN112 : </t>
  </si>
  <si>
    <t xml:space="preserve">(12,48+12,80+12,48)*1,10 : </t>
  </si>
  <si>
    <t xml:space="preserve">-(1,2*0,6*15) : </t>
  </si>
  <si>
    <t xml:space="preserve">špalety (dl * š) : </t>
  </si>
  <si>
    <t xml:space="preserve">((1,20+0,60*2)*15)*0,16 : </t>
  </si>
  <si>
    <t xml:space="preserve">skladba SN111 : </t>
  </si>
  <si>
    <t xml:space="preserve">(12,48+12,80+12,48)*8,40 : </t>
  </si>
  <si>
    <t xml:space="preserve">-(1,2*1,8*12+1,2*1,75*13) : </t>
  </si>
  <si>
    <t xml:space="preserve">(12,80)*1,80 : </t>
  </si>
  <si>
    <t xml:space="preserve">-(1,2*0,75*5) : </t>
  </si>
  <si>
    <t xml:space="preserve">(12,80)*2,50 : </t>
  </si>
  <si>
    <t xml:space="preserve">-(1,2*1,75*5) : </t>
  </si>
  <si>
    <t xml:space="preserve">(5,70+5,70)*3,55 : </t>
  </si>
  <si>
    <t xml:space="preserve">((1,20+1,80*2)*12+(1,20+1,75*2)*23+(1,20+0,75*2)*5)*0,18 : </t>
  </si>
  <si>
    <t>402,726</t>
  </si>
  <si>
    <t>622531012</t>
  </si>
  <si>
    <t>Omítka tenkovrstvá silikonová vnějších ploch  probarvená bez penetrace zatíraná (škrábaná), zrnitost, 1,5 mm stěn</t>
  </si>
  <si>
    <t xml:space="preserve">Souvrství fasády - omítka (dl * v) - otvory (š * v) : </t>
  </si>
  <si>
    <t>622151021</t>
  </si>
  <si>
    <t>Penetrační nátěr vnějších pastovitých tenkovrstvých omítek mozaikových akrylátový stěn</t>
  </si>
  <si>
    <t xml:space="preserve">Souvrství soklu - omítka, penetrace (dl * v) : </t>
  </si>
  <si>
    <t xml:space="preserve">skladba SN113 : </t>
  </si>
  <si>
    <t xml:space="preserve">(12,48+12,80+12,48)*0,30 : </t>
  </si>
  <si>
    <t>11,328</t>
  </si>
  <si>
    <t>622511112</t>
  </si>
  <si>
    <t>Omítka tenkovrstvá akrylátová vnějších ploch  probarvená bez penetrace mozaiková střednězrnná stěn</t>
  </si>
  <si>
    <t xml:space="preserve">Souvrství soklu - omítka (dl * v) : </t>
  </si>
  <si>
    <t>941311111</t>
  </si>
  <si>
    <t>Montáž lešení řadového modulového lehkého pracovního s podlahami  s provozním zatížením tř. 3 do 200, kg/m2 šířky tř. SW06 přes 0,6 do 0,9 m, výšky do 10 m</t>
  </si>
  <si>
    <t>941311211</t>
  </si>
  <si>
    <t>Montáž lešení řadového modulového lehkého pracovního s podlahami  s provozním zatížením tř. 3 do 200, kg/m2 Příplatek za první a každý další den použití lešení kceně -1111 nebo -1112</t>
  </si>
  <si>
    <t xml:space="preserve">454*120 'Přepočtené koeficientem množství : </t>
  </si>
  <si>
    <t>54480</t>
  </si>
  <si>
    <t>941311811</t>
  </si>
  <si>
    <t>Demontáž lešení řadového modulového lehkého pracovního s podlahami  s provozním zatížením tř. 3 do, 200 kg/m2 šířky SW06 přes 0,6 do 0,9 m, výšky do 10 m</t>
  </si>
  <si>
    <t>949101111</t>
  </si>
  <si>
    <t>Lešení pomocné pracovní pro objekty pozemních staveb  pro zatížení do 150 kg/m2, o výšce lešeňové, podlahy do 1,9 m</t>
  </si>
  <si>
    <t>952901111</t>
  </si>
  <si>
    <t>Vyčištění budov nebo objektů před předáním do užívání  budov bytové nebo občanské výstavby, světlé, výšky podlaží do 4 m</t>
  </si>
  <si>
    <t>998017002</t>
  </si>
  <si>
    <t>Přesun hmot pro budovy občanské výstavby, bydlení, výrobu a služby  somezením mechanizace vodorovná, dopravní vzdálenost do 100 m pro budovy sjakoukoliv nosnou konstrukcí výšky přes 6 do 12 m</t>
  </si>
  <si>
    <t>762430012</t>
  </si>
  <si>
    <t>Obložení stěn zcementotřískových desek šroubovaných na sraz, tloušťky desky 12 mm</t>
  </si>
  <si>
    <t xml:space="preserve">Cementotřísková příčka - opláštění (dl * v * p) : </t>
  </si>
  <si>
    <t xml:space="preserve">skladba SN115 : </t>
  </si>
  <si>
    <t xml:space="preserve">(4,50)*2,95*2 : </t>
  </si>
  <si>
    <t xml:space="preserve">(2,85)*2,95*2 : </t>
  </si>
  <si>
    <t>43,365</t>
  </si>
  <si>
    <t>998762101</t>
  </si>
  <si>
    <t>Přesun hmot pro konstrukce tesařské  stanovený zhmotnosti přesunovaného materiálu vodorovná dopravní, vzdálenost do 50 m v objektech výšky do 6 m</t>
  </si>
  <si>
    <t>998762181</t>
  </si>
  <si>
    <t>Přesun hmot pro konstrukce tesařské  stanovený zhmotnosti přesunovaného materiálu Příplatek k cenám, za přesun prováděný bez použití mechanizace pro jakoukoliv výšku objektu</t>
  </si>
  <si>
    <t>763111314</t>
  </si>
  <si>
    <t>Příčka ze sádrokartonových desek  s nosnou konstrukcí zjednoduchých ocelových profilů UW, CW, jednoduše opláštěná deskou standardní A tl. 12,5 mm, příčka tl. 100 mm, profil 75, s izolací, EI 30,</t>
  </si>
  <si>
    <t>Rw do 45 dB</t>
  </si>
  <si>
    <t xml:space="preserve">SDK příčka H2 (dl * v) : </t>
  </si>
  <si>
    <t xml:space="preserve">skladba SN114 : </t>
  </si>
  <si>
    <t xml:space="preserve">(6,13)*2,80 : </t>
  </si>
  <si>
    <t xml:space="preserve">((1,98+0,44)+(1,03+1,83))*3,60 : </t>
  </si>
  <si>
    <t>36,172</t>
  </si>
  <si>
    <t>763111333</t>
  </si>
  <si>
    <t>Příčka ze sádrokartonových desek  s nosnou konstrukcí zjednoduchých ocelových profilů UW, CW, jednoduše opláštěná deskou impregnovanou H2 tl. 12,5 mm, příčka tl. 100 mm, profil 75, s izolací, EI</t>
  </si>
  <si>
    <t>30, Rw do 45 dB</t>
  </si>
  <si>
    <t xml:space="preserve">SDK příčka H2 (dl * v) - otvory (š * v) : </t>
  </si>
  <si>
    <t xml:space="preserve">((2,15+0,90)+(1,30+11,76)+(0,90+1,60))*4,00 : </t>
  </si>
  <si>
    <t>74,44</t>
  </si>
  <si>
    <t>763111611</t>
  </si>
  <si>
    <t>Příčka ze sádrokartonových desek  montáž nosné konstrukce</t>
  </si>
  <si>
    <t xml:space="preserve">Cementotřísková příčka - konstrukce (dl * v) : </t>
  </si>
  <si>
    <t>21,683</t>
  </si>
  <si>
    <t>59030043</t>
  </si>
  <si>
    <t>profil vodící stěnový UW 75</t>
  </si>
  <si>
    <t xml:space="preserve">21,683*0,84 'Přepočtené koeficientem množství : </t>
  </si>
  <si>
    <t>18,214</t>
  </si>
  <si>
    <t>59030046</t>
  </si>
  <si>
    <t>profil stěnový CW 75</t>
  </si>
  <si>
    <t xml:space="preserve">21,683*2 'Přepočtené koeficientem množství : </t>
  </si>
  <si>
    <t>43,366</t>
  </si>
  <si>
    <t>763111742</t>
  </si>
  <si>
    <t>Příčka ze sádrokartonových desek  ostatní konstrukce a práce na příčkách ze sádrokartonových desek, montáž jedné vrstvy tepelné izolace</t>
  </si>
  <si>
    <t xml:space="preserve">Cementotřísková příčka - konstrukce, TI (dl * v) : </t>
  </si>
  <si>
    <t>63150964</t>
  </si>
  <si>
    <t>role akustická a tepelně izolační ze skelných vláken tl 80mm</t>
  </si>
  <si>
    <t xml:space="preserve">21,683*1,02 'Přepočtené koeficientem množství : </t>
  </si>
  <si>
    <t>22,117</t>
  </si>
  <si>
    <t>998763301</t>
  </si>
  <si>
    <t>Přesun hmot pro konstrukce montované z desek  sádrokartonových, sádrovláknitých, cementovláknitých, nebo cementových stanovený zhmotnosti přesunovaného materiálu vodorovná dopravní vzdálenost do 50 m</t>
  </si>
  <si>
    <t>vobjektech výšky do 6 m</t>
  </si>
  <si>
    <t>998763381</t>
  </si>
  <si>
    <t>Přesun hmot pro konstrukce montované z desek  sádrokartonových, sádrovláknitých, cementovláknitých, nebo cementových Příplatek kcenám za přesun prováděný bez použití mechanizace pro jakoukoliv výšku</t>
  </si>
  <si>
    <t>objektu</t>
  </si>
  <si>
    <t>764216602</t>
  </si>
  <si>
    <t>Oplechování parapetů z pozinkovaného plechu s povrchovou úpravou rovných mechanicky kotvené, bez, rohů rš 200 mm</t>
  </si>
  <si>
    <t xml:space="preserve">Parapet (dl * p) : </t>
  </si>
  <si>
    <t xml:space="preserve">K01 : </t>
  </si>
  <si>
    <t xml:space="preserve">(1,20)*51 : </t>
  </si>
  <si>
    <t>61,2</t>
  </si>
  <si>
    <t>998764102</t>
  </si>
  <si>
    <t>Přesun hmot pro konstrukce klempířské stanovený zhmotnosti přesunovaného materiálu vodorovná, dopravní vzdálenost do 50 m v objektech výšky přes 6 do 12 m</t>
  </si>
  <si>
    <t>998764181</t>
  </si>
  <si>
    <t>Přesun hmot pro konstrukce klempířské stanovený zhmotnosti přesunovaného materiálu Příplatek k cenám, za přesun prováděný bez použití mechanizace pro jakoukoliv výšku objektu</t>
  </si>
  <si>
    <t>766000OK01</t>
  </si>
  <si>
    <t>D+M OK01 okno plastové 1200x600 mm vč. vnitřního parapetu a doplňků (dle PD)</t>
  </si>
  <si>
    <t>kpl</t>
  </si>
  <si>
    <t>766000OK02</t>
  </si>
  <si>
    <t>D+M OK02 okno plastové 1200x1740 mm vč. vnitřního parapetu a doplňků (dle PD)</t>
  </si>
  <si>
    <t>766000OK03</t>
  </si>
  <si>
    <t>D+M OK03 okno plastové 1200x1740 mm vč. vnitřního parapetu a doplňků (dle PD)</t>
  </si>
  <si>
    <t>766000OK04</t>
  </si>
  <si>
    <t>D+M OK04 okno plastové 1200x750 mm vč. vnitřního parapetu a doplňků (dle PD)</t>
  </si>
  <si>
    <t>766000D01</t>
  </si>
  <si>
    <t>D+M D01 dveře vnitřní 700x1970 mm vč. zárubně, kování, doplňků a povrchové úpravy (dle PD)</t>
  </si>
  <si>
    <t>766000D02</t>
  </si>
  <si>
    <t>D+M D02 dveře vnitřní 900x1970 mm vč. zárubně, kování, doplňků a povrchové úpravy (dle PD)</t>
  </si>
  <si>
    <t>766000D03</t>
  </si>
  <si>
    <t>D+M D03 dveře vnitřní 1550x2250 mm vč. zárubně, kování, doplňků a povrchové úpravy (dle PD)</t>
  </si>
  <si>
    <t>766000D04</t>
  </si>
  <si>
    <t>D+M D04 dveře vnitřní 900x1970 mm vč. zárubně, kování, doplňků a povrchové úpravy (dle PD)</t>
  </si>
  <si>
    <t>766000D05</t>
  </si>
  <si>
    <t>D+M D05 dveře vnitřní 800x1970 mm vč. zárubně, kování, doplňků a povrchové úpravy (dle PD)</t>
  </si>
  <si>
    <t>766000D06</t>
  </si>
  <si>
    <t>D+M D06 dveře vnitřní 600x1970 mm vč. zárubně, kování, doplňků a povrchové úpravy (dle PD)</t>
  </si>
  <si>
    <t>766000D07</t>
  </si>
  <si>
    <t>D+M D07 dveře vnitřní 1400x1970 mm vč. zárubně, kování, doplňků a povrchové úpravy (dle PD)</t>
  </si>
  <si>
    <t>771111011</t>
  </si>
  <si>
    <t>Příprava podkladu před provedením dlažby vysátí podlah</t>
  </si>
  <si>
    <t xml:space="preserve">Souvrství podlahy - dlažba, příprava (pl) : </t>
  </si>
  <si>
    <t xml:space="preserve">1.PP - místnost (001; 002) : </t>
  </si>
  <si>
    <t xml:space="preserve">(skl_PD111_pl) : </t>
  </si>
  <si>
    <t>437,15</t>
  </si>
  <si>
    <t>771151012</t>
  </si>
  <si>
    <t>Příprava podkladu před provedením dlažby samonivelační stěrka min.pevnosti 20 MPa, tloušťky přes 3, do 5 mm</t>
  </si>
  <si>
    <t xml:space="preserve">Souvrství podlahy - dlažba, vyrovnání (pl) : </t>
  </si>
  <si>
    <t>771591112</t>
  </si>
  <si>
    <t>Izolace podlahy pod dlažbu nátěrem nebo stěrkou ve dvou vrstvách</t>
  </si>
  <si>
    <t xml:space="preserve">Souvrství podlahy - dlažba, HI stěrka (pl) : </t>
  </si>
  <si>
    <t>771591264</t>
  </si>
  <si>
    <t>Izolace podlahy pod dlažbu těsnícími izolačními pásy mezi podlahou a stěnu</t>
  </si>
  <si>
    <t xml:space="preserve">Souvrství podlahy - dlažba, HI stěrka, bandáž (dl) : </t>
  </si>
  <si>
    <t xml:space="preserve">(skl_PD111_obv) : </t>
  </si>
  <si>
    <t>274,94</t>
  </si>
  <si>
    <t>771591111</t>
  </si>
  <si>
    <t>Příprava podkladu před provedením dlažby nátěr penetrační na podlahu</t>
  </si>
  <si>
    <t xml:space="preserve">Souvrství podlahy - dlažba, penetrace (pl) : </t>
  </si>
  <si>
    <t>771574153</t>
  </si>
  <si>
    <t>Montáž podlah z dlaždic keramických lepených flexibilním lepidlem velkoformátových hladkých přes 2, do 4 ks/m2</t>
  </si>
  <si>
    <t xml:space="preserve">Souvrství podlahy - dlažba (pl) : </t>
  </si>
  <si>
    <t xml:space="preserve">skladba PD111 : </t>
  </si>
  <si>
    <t xml:space="preserve">(63,89)+(6,12) : </t>
  </si>
  <si>
    <t xml:space="preserve">(101,84)+(71,52)+(15,09) : </t>
  </si>
  <si>
    <t xml:space="preserve">(1,60)+(1,69)+(13,69)+(16,22)+(63,34)+(82,15) : </t>
  </si>
  <si>
    <t>771474112</t>
  </si>
  <si>
    <t>Montáž soklů z dlaždic keramických lepených flexibilním lepidlem rovných, výšky přes 65 do 90 mm</t>
  </si>
  <si>
    <t xml:space="preserve">Souvrství podlahy - sokl (dl) : </t>
  </si>
  <si>
    <t xml:space="preserve">(33,81)+(14,25) : </t>
  </si>
  <si>
    <t xml:space="preserve">1.NP - místnost (104) : </t>
  </si>
  <si>
    <t xml:space="preserve">(44,39) : </t>
  </si>
  <si>
    <t xml:space="preserve">2.NP - místnost (203; 204; 206; 207) : </t>
  </si>
  <si>
    <t xml:space="preserve">(14,84)+(20,61)+(34,46)+(41,20) : </t>
  </si>
  <si>
    <t>203,56</t>
  </si>
  <si>
    <t>5976111X1</t>
  </si>
  <si>
    <t>dlaždice keramické (předepsaná cena 400 Kč/m2)</t>
  </si>
  <si>
    <t xml:space="preserve">Souvrství podlahy - dlažba (pl) + sokl (dl * v) : </t>
  </si>
  <si>
    <t xml:space="preserve">(skl_PD111_sokl)*0,09 : </t>
  </si>
  <si>
    <t xml:space="preserve">455,47*1,1 'Přepočtené koeficientem množství : </t>
  </si>
  <si>
    <t>501,017</t>
  </si>
  <si>
    <t>771591115</t>
  </si>
  <si>
    <t>Podlahy - dokončovací práce spárování silikonem</t>
  </si>
  <si>
    <t xml:space="preserve">Souvrství podlahy - dlažba, dilatace (dl) : </t>
  </si>
  <si>
    <t xml:space="preserve">(44,39)+(44,12)+(16,62) : </t>
  </si>
  <si>
    <t xml:space="preserve">(5,22)+(5,42)+(14,84)+(20,61)+(34,46)+(41,20) : </t>
  </si>
  <si>
    <t>771592011</t>
  </si>
  <si>
    <t>Čištění vnitřních ploch po položení dlažby podlah nebo schodišť chemickými prostředky</t>
  </si>
  <si>
    <t xml:space="preserve">Souvrství podlahy - dlažba, čištění (pl) : </t>
  </si>
  <si>
    <t>998771102</t>
  </si>
  <si>
    <t>Přesun hmot pro podlahy z dlaždic stanovený zhmotnosti přesunovaného materiálu vodorovná dopravní, vzdálenost do 50 m v objektech výšky přes 6 do 12 m</t>
  </si>
  <si>
    <t>998771181</t>
  </si>
  <si>
    <t>Přesun hmot pro podlahy z dlaždic stanovený zhmotnosti přesunovaného materiálu Příplatek kceně za, přesun prováděný bez použití mechanizace pro jakoukoliv výšku objektu</t>
  </si>
  <si>
    <t>781111011</t>
  </si>
  <si>
    <t>Příprava podkladu před provedením obkladu oprášení (ometení) stěny</t>
  </si>
  <si>
    <t xml:space="preserve">Obklad keramický - příprava (pl) : </t>
  </si>
  <si>
    <t xml:space="preserve">1.NP - místnost (105; 106) : </t>
  </si>
  <si>
    <t xml:space="preserve">2.NP - místnost (201; 202) : </t>
  </si>
  <si>
    <t xml:space="preserve">(obklad_keram_pl) : </t>
  </si>
  <si>
    <t>107,837</t>
  </si>
  <si>
    <t>781131112</t>
  </si>
  <si>
    <t>Izolace stěny pod obklad izolace nátěrem nebo stěrkou ve dvou vrstvách</t>
  </si>
  <si>
    <t xml:space="preserve">Obklad keramický - HI stěrka (pl) : </t>
  </si>
  <si>
    <t>781131232</t>
  </si>
  <si>
    <t>Izolace stěny pod obklad izolace těsnícími izolačními pásy pro styčné nebo dilatační spáry</t>
  </si>
  <si>
    <t xml:space="preserve">Obklad keramický - HI stěrka, bandáž (dl * p) : </t>
  </si>
  <si>
    <t xml:space="preserve">(1,90)*6+(1,90)*5 : </t>
  </si>
  <si>
    <t xml:space="preserve">(1,90)*4+(1,90)*4 : </t>
  </si>
  <si>
    <t>36,1</t>
  </si>
  <si>
    <t>781495111</t>
  </si>
  <si>
    <t>Příprava podkladu před provedením obkladu nátěr penetrační na stěnu</t>
  </si>
  <si>
    <t xml:space="preserve">Obklad keramický - penetrace (pl) : </t>
  </si>
  <si>
    <t>781474154</t>
  </si>
  <si>
    <t>Montáž obkladů vnitřních stěn z dlaždic keramických lepených flexibilním lepidlem velkoformátových, hladkých přes 4 do 6 ks/m2</t>
  </si>
  <si>
    <t xml:space="preserve">Obklad keramický (dl * v) - otvory (š * v) : </t>
  </si>
  <si>
    <t xml:space="preserve">(5,25*2+16,80*2)*1,90+(3,00*2+4,86*2)*1,90 : </t>
  </si>
  <si>
    <t xml:space="preserve">-((1,20*0,20*7+1,58*1,75+2,39*1,90+1,55*1,90+2,00*1,90)+(1,35*0,20*2+1,00*1,90+2,00*1,90)) : </t>
  </si>
  <si>
    <t xml:space="preserve">(1,62*2+0,98*2)*1,90+(1,72*2+0,98*2)*1,90 : </t>
  </si>
  <si>
    <t xml:space="preserve">-((0,70*1,90)+(0,70*1,90*2)) : </t>
  </si>
  <si>
    <t>781477114</t>
  </si>
  <si>
    <t>Montáž obkladů vnitřních stěn z dlaždic keramických Příplatek kcenám za dvousložkový spárovací tmel</t>
  </si>
  <si>
    <t>597610X1</t>
  </si>
  <si>
    <t>obkládačky keramické (předepsaná cena 400 Kč/m2)</t>
  </si>
  <si>
    <t xml:space="preserve">107,837*1,1 'Přepočtené koeficientem množství : </t>
  </si>
  <si>
    <t>118,621</t>
  </si>
  <si>
    <t>781495115</t>
  </si>
  <si>
    <t>Obklad - dokončující práce ostatní práce spárování silikonem</t>
  </si>
  <si>
    <t xml:space="preserve">Obklad keramický - dilatace (dl * p) : </t>
  </si>
  <si>
    <t>781495211</t>
  </si>
  <si>
    <t>Čištění vnitřních ploch po provedení obkladu stěn chemickými prostředky</t>
  </si>
  <si>
    <t xml:space="preserve">Obklad keramický - čištění (pl) : </t>
  </si>
  <si>
    <t>998781102</t>
  </si>
  <si>
    <t>Přesun hmot pro obklady keramické  stanovený zhmotnosti přesunovaného materiálu vodorovná dopravní, vzdálenost do 50 m v objektech výšky přes 6 do 12 m</t>
  </si>
  <si>
    <t>998781181</t>
  </si>
  <si>
    <t>Přesun hmot pro obklady keramické  stanovený zhmotnosti přesunovaného materiálu Příplatek k cenám za, přesun prováděný bez použití mechanizace pro jakoukoliv výšku objektu</t>
  </si>
  <si>
    <t>784111001</t>
  </si>
  <si>
    <t>Oprášení (ometení) podkladu v místnostech výšky do 3,80 m</t>
  </si>
  <si>
    <t>784181121</t>
  </si>
  <si>
    <t>Penetrace podkladu jednonásobná hloubková akrylátová bezbarvá v místnostech výšky do 3,80 m</t>
  </si>
  <si>
    <t>784211101</t>
  </si>
  <si>
    <t>Malby z malířských směsí oděruvzdorných za mokra dvojnásobné, bílé za mokra oděruvzdorné výborně v, místnostech výšky do 3,80 m</t>
  </si>
  <si>
    <t xml:space="preserve">Malba stropů (pl) : </t>
  </si>
  <si>
    <t xml:space="preserve">Malba stěn (dl * v) : </t>
  </si>
  <si>
    <t xml:space="preserve">-(obklad_keram_pl) : </t>
  </si>
  <si>
    <t>1322,701</t>
  </si>
  <si>
    <t>OST000X1</t>
  </si>
  <si>
    <t>D+M demontáž a montáž výtahu (dle PD)</t>
  </si>
  <si>
    <t>631_M</t>
  </si>
  <si>
    <t>Montáž izolace tepelné na potrubí do DN65</t>
  </si>
  <si>
    <t>Odkaz na mn. položky pořadí 2 : 16,80000</t>
  </si>
  <si>
    <t>Odkaz na mn. položky pořadí 3 : 43,94000</t>
  </si>
  <si>
    <t>Odkaz na mn. položky pořadí 4 : 6,00000</t>
  </si>
  <si>
    <t>Odkaz na mn. položky pořadí 5 : 17,00000</t>
  </si>
  <si>
    <t>Odkaz na mn. položky pořadí 6 : 15,80000</t>
  </si>
  <si>
    <t>Odkaz na mn. položky pořadí 7 : 37,60000</t>
  </si>
  <si>
    <t>Odkaz na mn. položky pořadí 8 : 21,00000</t>
  </si>
  <si>
    <t>Odkaz na mn. položky pořadí 9 : 4,00000</t>
  </si>
  <si>
    <t>283771027R</t>
  </si>
  <si>
    <t>pouzdro potrubní tvarovatelné; pěnový polyetylén; vnitřní průměr 20,0 mm; tl. izolace 13,0 mm; provozní teplota  -65 až 90 °C; tepelná vodivost (10°C) 0,0380 W/mK</t>
  </si>
  <si>
    <t>SPCM</t>
  </si>
  <si>
    <t>RTS 22/ I</t>
  </si>
  <si>
    <t>POL3_</t>
  </si>
  <si>
    <t>Odkaz na mn. položky pořadí 25 : 16,80000</t>
  </si>
  <si>
    <t>283771092R</t>
  </si>
  <si>
    <t>pouzdro potrubní tvarovatelné; pěnový polyetylén; vnitřní průměr 25,0 mm; tl. izolace 13,0 mm; provozní teplota  -65 až 90 °C; tepelná vodivost (10°C) 0,0380 W/mK</t>
  </si>
  <si>
    <t>Odkaz na mn. položky pořadí 26 : 43,94000</t>
  </si>
  <si>
    <t>283771127R</t>
  </si>
  <si>
    <t>pouzdro potrubní tvarovatelné; pěnový polyetylén; vnitřní průměr 32,0 mm; tl. izolace 13,0 mm; provozní teplota  -65 až 90 °C; tepelná vodivost (10°C) 0,0380 W/mK</t>
  </si>
  <si>
    <t>Odkaz na mn. položky pořadí 27 : 6,00000</t>
  </si>
  <si>
    <t>2837711523R</t>
  </si>
  <si>
    <t>pouzdro potrubní tvarovatelné; pěnový polyetylén; vnitřní průměr 40,0 mm; tl. izolace 13,0 mm; provozní teplota  -65 až 90 °C; tepelná vodivost (10°C) 0,0380 W/mK</t>
  </si>
  <si>
    <t>283771166R</t>
  </si>
  <si>
    <t>pouzdro potrubní tvarovatelné; pěnový polyetylén; vnitřní průměr 50,0 mm; tl. izolace 13,0 mm; provozní teplota  -65 až 90 °C; tepelná vodivost (10°C) 0,0380 W/mK</t>
  </si>
  <si>
    <t>283771186R</t>
  </si>
  <si>
    <t>pouzdro potrubní tvarovatelné; pěnový polyetylén; vnitřní průměr 63,0 mm; tl. izolace 13,0 mm; provozní teplota  -65 až 90 °C; tepelná vodivost (10°C) 0,0380 W/mK</t>
  </si>
  <si>
    <t>Odkaz na mn. položky pořadí 30 : 37,60000</t>
  </si>
  <si>
    <t>631547216R</t>
  </si>
  <si>
    <t>pouzdro potrubní řezané; minerální vlákno; povrchová úprava Al fólie se skelnou mřížkou; vnitřní průměr 42,0 mm; tl. izolace 40,0 mm; provozní teplota  do 250 °C; tepelná vodivost (10°C) 0,0330 W/mK; tepelná vodivost (50°C) 0,037 W/mK</t>
  </si>
  <si>
    <t>POL3_7</t>
  </si>
  <si>
    <t>631547218R</t>
  </si>
  <si>
    <t>pouzdro potrubní řezané; minerální vlákno; povrchová úprava Al fólie se skelnou mřížkou; vnitřní průměr 54,0 mm; tl. izolace 40,0 mm; provozní teplota  do 250 °C; tepelná vodivost (10°C) 0,0330 W/mK; tepelná vodivost (50°C) 0,037 W/mK</t>
  </si>
  <si>
    <t>998713203R00</t>
  </si>
  <si>
    <t>Přesun hmot pro izolace tepelné v objektech výšky do 24 m</t>
  </si>
  <si>
    <t>800-713</t>
  </si>
  <si>
    <t>POL7_</t>
  </si>
  <si>
    <t>50 m vodorovně</t>
  </si>
  <si>
    <t>SPI</t>
  </si>
  <si>
    <t>721176102R00</t>
  </si>
  <si>
    <t>Potrubí HT připojovací vnější průměr D 40 mm, tloušťka stěny 1,8 mm, DN 40</t>
  </si>
  <si>
    <t>800-721</t>
  </si>
  <si>
    <t>včetně tvarovek, objímek. Bez zednických výpomocí.</t>
  </si>
  <si>
    <t>Potrubí včetně tvarovek. Bez zednických výpomocí.</t>
  </si>
  <si>
    <t>721176103R00</t>
  </si>
  <si>
    <t>Potrubí HT připojovací vnější průměr D 50 mm, tloušťka stěny 1,8 mm, DN 50</t>
  </si>
  <si>
    <t>721176105R00</t>
  </si>
  <si>
    <t>Potrubí HT připojovací vnější průměr D 110 mm, tloušťka stěny 2,7 mm, DN 100</t>
  </si>
  <si>
    <t>721176114R00</t>
  </si>
  <si>
    <t>Potrubí HT odpadní svislé vnější průměr D 75 mm, tloušťka stěny 1,9 mm, DN 70</t>
  </si>
  <si>
    <t>Potrubí včetně tvarovek, objímek a vložek pro tlumení hluku. Bez zednických výpomocí.</t>
  </si>
  <si>
    <t>Včetně zřízení a demontáže pomocného lešení.</t>
  </si>
  <si>
    <t>721176115R00</t>
  </si>
  <si>
    <t>Potrubí HT odpadní svislé vnější průměr D 110 mm, tloušťka stěny 2,7 mm, DN 100</t>
  </si>
  <si>
    <t>721176116R00</t>
  </si>
  <si>
    <t>Potrubí HT odpadní svislé vnější průměr D 125 mm, tloušťka stěny 3,1 mm, DN 125</t>
  </si>
  <si>
    <t>721176117R00</t>
  </si>
  <si>
    <t>Potrubí HT odpadní svislé vnější průměr D 160 mm, tloušťka stěny 3,9 mm, DN 150</t>
  </si>
  <si>
    <t>721110818R0044</t>
  </si>
  <si>
    <t>Demontáž potrubí z litin.trub do DN 200</t>
  </si>
  <si>
    <t>721177725R0021</t>
  </si>
  <si>
    <t>Čisticí kus odpadní svislé D 110</t>
  </si>
  <si>
    <t>721177726R0031</t>
  </si>
  <si>
    <t>Čisticí kus odpadní svislé D 125</t>
  </si>
  <si>
    <t>721177727R00511</t>
  </si>
  <si>
    <t>Čisticí kus odpadní D 160</t>
  </si>
  <si>
    <t>721273180R003</t>
  </si>
  <si>
    <t>Ventil přivzdušňovací DN110</t>
  </si>
  <si>
    <t>998721203R00</t>
  </si>
  <si>
    <t>Přesun hmot pro vnitřní kanalizaci v objektech výšky do 24 m</t>
  </si>
  <si>
    <t>50 m vodorovně, měřeno od těžiště půdorysné plochy skládky do těžiště půdorysné plochy objektu</t>
  </si>
  <si>
    <t>722170804R00</t>
  </si>
  <si>
    <t>Demontáž potrubí z trubek z PH tlakových přes D 32 mm do D 63 mm</t>
  </si>
  <si>
    <t>722178711R00</t>
  </si>
  <si>
    <t>Potrubí vícevrstvé z polypropylenu, polypropylenu s čedičovými vlákny a polypropylenu PP-RCT/ PP-RCT+BF/ PP-RCT, D 20 mm, s 2,8 mm, S 3,2, polyfúzně svařované</t>
  </si>
  <si>
    <t>včetně tvarovek, bez zednických výpomocí,</t>
  </si>
  <si>
    <t>Včetně pomocného lešení o výšce podlahy do 1900 mm a pro zatížení do 1,5 kPa.</t>
  </si>
  <si>
    <t>722178712R00</t>
  </si>
  <si>
    <t>Potrubí vícevrstvé z polypropylenu, polypropylenu s čedičovými vlákny a polypropylenu PP-RCT/ PP-RCT+BF/ PP-RCT, D 25 mm, s 3,5 mm, S 3,2, polyfúzně svařované</t>
  </si>
  <si>
    <t>Potrubí včetně tvarovek a zednických výpomocí.</t>
  </si>
  <si>
    <t>722178713R00</t>
  </si>
  <si>
    <t>Potrubí vícevrstvé z polypropylenu, polypropylenu s čedičovými vlákny a polypropylenu PP-RCT/ PP-RCT+BF/ PP-RCT, D 32 mm, s 4,4 mm, S 3,2, polyfúzně svařované</t>
  </si>
  <si>
    <t>722178714R00</t>
  </si>
  <si>
    <t>Potrubí vícevrstvé z polypropylenu, polypropylenu s čedičovými vlákny a polypropylenu PP-RCT/ PP-RCT+BF/ PP-RCT, D 40 mm, s 5,5 mm, S 3,2, polyfúzně svařované</t>
  </si>
  <si>
    <t>722178715R00</t>
  </si>
  <si>
    <t>Potrubí vícevrstvé z polypropylenu, polypropylenu s čedičovými vlákny a polypropylenu PP-RCT/ PP-RCT+BF/ PP-RCT, D 50 mm, s 6,9 mm, S 3,2, polyfúzně svařované</t>
  </si>
  <si>
    <t>722178716R00</t>
  </si>
  <si>
    <t>Potrubí vícevrstvé z polypropylenu, polypropylenu s čedičovými vlákny a polypropylenu PP-RCT/ PP-RCT+BF/ PP-RCT, D 63 mm, s 8,6 mm, S 3,2, polyfúzně svařované</t>
  </si>
  <si>
    <t>722190401R00</t>
  </si>
  <si>
    <t>Vyvedení a upevnění výpustek DN 15</t>
  </si>
  <si>
    <t>722237623R00</t>
  </si>
  <si>
    <t>Ventil zpětný ventil, vnitřní-vnitřní závit, DN 25, PN 16, mosaz</t>
  </si>
  <si>
    <t>722237322R00</t>
  </si>
  <si>
    <t>Kohout kulový, mosazný, vnitřní-vnitřní závit, DN 15, PN 42, včetně dodávky materiálu</t>
  </si>
  <si>
    <t>722237323R00</t>
  </si>
  <si>
    <t>Kohout kulový, mosazný, vnitřní-vnitřní závit, DN 20, PN 42, včetně dodávky materiálu</t>
  </si>
  <si>
    <t>722237325R00</t>
  </si>
  <si>
    <t>Kohout kulový, mosazný, vnitřní-vnitřní závit, DN 32, PN 35, včetně dodávky materiálu</t>
  </si>
  <si>
    <t>722237326R00</t>
  </si>
  <si>
    <t>Kohout kulový, mosazný, vnitřní-vnitřní závit, DN 40, PN 35, včetně dodávky materiálu</t>
  </si>
  <si>
    <t>722237327R00</t>
  </si>
  <si>
    <t>Kohout kulový, mosazný, vnitřní-vnitřní závit, DN 50, PN 35, včetně dodávky materiálu</t>
  </si>
  <si>
    <t>722235526R00</t>
  </si>
  <si>
    <t>Filtr vodovodní, mosazný, vnitřní-vnitřní závit , DN 50, PN 20, včetně dodávky materiálu</t>
  </si>
  <si>
    <t>734415112R00</t>
  </si>
  <si>
    <t>Teploměr s jímkou D 38 mm,  , T = 0 až 80°C, včetně dodávky materiálu</t>
  </si>
  <si>
    <t>800-731</t>
  </si>
  <si>
    <t>RTS 21/ II</t>
  </si>
  <si>
    <t>734421160R00</t>
  </si>
  <si>
    <t>Tlakoměr deformační 0-10 MPa č. 03322, D 100, včetně dodávky materiálu</t>
  </si>
  <si>
    <t>722237-POD20</t>
  </si>
  <si>
    <t>Potrubní oddělovač z mosazi chránící rozvody pitné vody před kontaminací -  DN 20; kat.3, v souladu S  ČSN EN 1717</t>
  </si>
  <si>
    <t>max. 1,0 bar při 1,44 m3/h</t>
  </si>
  <si>
    <t>722280106R001</t>
  </si>
  <si>
    <t>Tlaková zkouška vodovodního potrubí do DN 32</t>
  </si>
  <si>
    <t>Včetně dodávky vody, uzavření a zabezpečení konců potrubí.</t>
  </si>
  <si>
    <t>722280109R001</t>
  </si>
  <si>
    <t>Tlaková zkouška vodovodního potrubí do DN 65</t>
  </si>
  <si>
    <t>Odkaz na mn. položky pořadí 29 : 19,80000</t>
  </si>
  <si>
    <t>Odkaz na mn. položky pořadí 28 : 38,00000</t>
  </si>
  <si>
    <t>732058211</t>
  </si>
  <si>
    <t>Pojistný ventil voda, 10 bar 3/4x1"</t>
  </si>
  <si>
    <t>7223</t>
  </si>
  <si>
    <t>Uchycení vodovodního potrubí -  objímky, závěsy</t>
  </si>
  <si>
    <t>Agregovaná položka</t>
  </si>
  <si>
    <t>POL2_</t>
  </si>
  <si>
    <t>998722203R00</t>
  </si>
  <si>
    <t>Přesun hmot pro vnitřní vodovod v objektech výšky do 24 m</t>
  </si>
  <si>
    <t>vodorovně do 50 m</t>
  </si>
  <si>
    <t>55162260.AR</t>
  </si>
  <si>
    <t>vpust podlahová plast; třída zatížení 300 kg; zápachová uzávěrka; D odtok 75 mm; / 110 mm; odtok vodorovný; přítok 3 x DN 50/40; rámeček 123 x 123 mm; mřížka nerez</t>
  </si>
  <si>
    <t>722269111R00</t>
  </si>
  <si>
    <t>Montáž vodoměru závitového jednovtokového suchoběžného, G 1/2"</t>
  </si>
  <si>
    <t>722269113R00</t>
  </si>
  <si>
    <t>Montáž vodoměru závitového jednovtokového suchoběžného, G1"</t>
  </si>
  <si>
    <t>7320058221</t>
  </si>
  <si>
    <t>Nájezdová váha prádla, měřící plocha 1060x1250 mm, do 300 kg, LCD display, 230 V</t>
  </si>
  <si>
    <t>rozsah: do 300 kg (0,1kg díl) do 150 kg (0,05kg díl)</t>
  </si>
  <si>
    <t>včetně zprovoznění</t>
  </si>
  <si>
    <t>73200582211</t>
  </si>
  <si>
    <t>Změna nastavení a dopojení stávající chemie pro praní</t>
  </si>
  <si>
    <t>Bude řešeno se stávajícím dodavetelem v prádelně - kunzultace s investorem</t>
  </si>
  <si>
    <t>73200582212</t>
  </si>
  <si>
    <t>Průtočná expanzní nádoba na pitnou vodu, objem 8 l, včetně připojovací armatury</t>
  </si>
  <si>
    <t>732005822123</t>
  </si>
  <si>
    <t>Průtočná expanzní nádoba na pitnou vodu, objem 60 l, včetně připojovací armatury</t>
  </si>
  <si>
    <t>73200582213</t>
  </si>
  <si>
    <t>Akumulační zásobník na vodu, objem 700 l, včetně tepelné izolace</t>
  </si>
  <si>
    <t>732058222125</t>
  </si>
  <si>
    <t>Úprava a připojení na stávající místo přívodu SV u přípojky</t>
  </si>
  <si>
    <t>7321120105</t>
  </si>
  <si>
    <t>Ohřívač vody, elektrický, objem min. 5 l, 2,2 kW, dodávka + montáž</t>
  </si>
  <si>
    <t>732210582-1</t>
  </si>
  <si>
    <t>Výměník systému vzduch-voda pro odpadní prádelneské vzdušiny ze žehlicích linek; cca. 50 kW, rozměry 80x220x80 cm; váha 150 kg</t>
  </si>
  <si>
    <t>Výkon je pro paramtery:</t>
  </si>
  <si>
    <t>- průtok odpadní vzdušiny 3000 mn3/h</t>
  </si>
  <si>
    <t>- teplota odpadní vzdušiny +100 °C</t>
  </si>
  <si>
    <t>- relativní vlhkost vzdušiny min. 10 %</t>
  </si>
  <si>
    <t>- vstupní teplota ohřívané vody max. +15 °C</t>
  </si>
  <si>
    <t>- průtok ohřívané vody min. 2,0 m3/h</t>
  </si>
  <si>
    <t/>
  </si>
  <si>
    <t>Teplosměnná plocha na straně vzdušiny 100 m2 (max 100 Pa při 3000 mn3/h)</t>
  </si>
  <si>
    <t>Včetně 4x teploměr a 1x čidlo tlakové ztráty, vše s digitálním vyčítáním hodnot</t>
  </si>
  <si>
    <t>Celonerezová konstrukce na straně vody</t>
  </si>
  <si>
    <t>Účinnost vychlazení vzdušiny min. 75 %</t>
  </si>
  <si>
    <t>Odolnost proti zanášení voskem a textilním prachem</t>
  </si>
  <si>
    <t>Pol__0016</t>
  </si>
  <si>
    <t>VZT potrubí pro osazení výměníku vzduch - voda pro odpadní prádelenské vzdušiny ze žehlicích linek</t>
  </si>
  <si>
    <t>bm</t>
  </si>
  <si>
    <t>B0490_Čc</t>
  </si>
  <si>
    <t xml:space="preserve">Cirkulační čerpadlo; Vmin.=2 m3/h; dp= 3,5 m </t>
  </si>
  <si>
    <t xml:space="preserve">kus  </t>
  </si>
  <si>
    <t>B0490_Čc2</t>
  </si>
  <si>
    <t>Cirkulační čerpadlo; V=0,5 m3/h; dp= 2,5 m</t>
  </si>
  <si>
    <t>722231191R00_vod7</t>
  </si>
  <si>
    <t>Vodoměr DN25; Q=6 m3/h; SV, M-bus modul</t>
  </si>
  <si>
    <t>722231191R00_vod8</t>
  </si>
  <si>
    <t>Vodoměr DN15; Q=1,6 m3/h; SV, M-bus modul</t>
  </si>
  <si>
    <t>Vodoměr před doplňování upravené vody dy systému vytápění a chlazení</t>
  </si>
  <si>
    <t>998732201R00</t>
  </si>
  <si>
    <t>Přesun hmot pro strojovny v objektech výšky do 6 m</t>
  </si>
  <si>
    <t>R_3049922T00</t>
  </si>
  <si>
    <t>Vedení projektu a účast zástupců dodavatele na Kontrolních dnech a s tím spojené plněné úkolů</t>
  </si>
  <si>
    <t>R_3049929T00</t>
  </si>
  <si>
    <t>Zpracování Dílenské, Výrobní a Montážní projektové dokumentace</t>
  </si>
  <si>
    <t>R_3049930T00</t>
  </si>
  <si>
    <t xml:space="preserve">Opatření v oblasti BOZP a PO v průběhu realizace </t>
  </si>
  <si>
    <t>R_3049933T00</t>
  </si>
  <si>
    <t xml:space="preserve">Pravidelný úklid staveniště vč.závěrečného úklidu </t>
  </si>
  <si>
    <t>R_3049934T00</t>
  </si>
  <si>
    <t xml:space="preserve">Ochrana staveniště a zařízení staveniště </t>
  </si>
  <si>
    <t>005241010R1</t>
  </si>
  <si>
    <t>Dokumentace skutečného provedení</t>
  </si>
  <si>
    <t>Soubor</t>
  </si>
  <si>
    <t>VRN</t>
  </si>
  <si>
    <t>POL99_8</t>
  </si>
  <si>
    <t>Náklady na vyhotovení dokumentace skutečného provedení stavby a její předání objednateli v požadované formě a požadovaném počtu.</t>
  </si>
  <si>
    <t>9502</t>
  </si>
  <si>
    <t>Hzs - Koordinace s ostatními profesemi</t>
  </si>
  <si>
    <t>hod</t>
  </si>
  <si>
    <t>HZS</t>
  </si>
  <si>
    <t>POL10_</t>
  </si>
  <si>
    <t>2101</t>
  </si>
  <si>
    <t>Pomocné práce, stavební přípomoci</t>
  </si>
  <si>
    <t>21011</t>
  </si>
  <si>
    <t>Drobný pomocný a připojovací materiál</t>
  </si>
  <si>
    <t>722182016R00110</t>
  </si>
  <si>
    <t>Montáž izolač.skruží na potrubí přímé do DN 80,páska</t>
  </si>
  <si>
    <t>Odkaz na mn. položky pořadí 2 : 165,20000</t>
  </si>
  <si>
    <t>Odkaz na mn. položky pořadí 3 : 25,80000</t>
  </si>
  <si>
    <t>Odkaz na mn. položky pořadí 6 : 77,00000</t>
  </si>
  <si>
    <t>Odkaz na mn. položky pořadí 5 : 37,50000</t>
  </si>
  <si>
    <t>Odkaz na mn. položky pořadí 4 : 71,10000</t>
  </si>
  <si>
    <t>Odkaz na mn. položky pořadí 7 : 9,80000</t>
  </si>
  <si>
    <t>Odkaz na mn. položky pořadí 8 : 25,20000</t>
  </si>
  <si>
    <t>Odkaz na mn. položky pořadí 9 : 24,00000</t>
  </si>
  <si>
    <t>283771002R</t>
  </si>
  <si>
    <t>pouzdro potrubní tvarovatelné; pěnový polyetylén; vnitřní průměr 12,0 mm; tl. izolace 13,0 mm; provozní teplota  -65 až 90 °C; tepelná vodivost (10°C) 0,0380 W/mK</t>
  </si>
  <si>
    <t>Odkaz na mn. položky pořadí 45 : 165,20000</t>
  </si>
  <si>
    <t>283771009R</t>
  </si>
  <si>
    <t>pouzdro potrubní tvarovatelné; pěnový polyetylén; vnitřní průměr 15,0 mm; tl. izolace 25,0 mm; provozní teplota  -65 až 90 °C; tepelná vodivost (10°C) 0,0380 W/mK</t>
  </si>
  <si>
    <t>Odkaz na mn. položky pořadí 46 : 25,80000</t>
  </si>
  <si>
    <t>283771022R</t>
  </si>
  <si>
    <t>pouzdro potrubní tvarovatelné; pěnový polyetylén; vnitřní průměr 18,0 mm; tl. izolace 25,0 mm; provozní teplota  -65 až 90 °C; tepelná vodivost (10°C) 0,0380 W/mK</t>
  </si>
  <si>
    <t>Odkaz na mn. položky pořadí 47 : 71,10000</t>
  </si>
  <si>
    <t>283771033R</t>
  </si>
  <si>
    <t>pouzdro potrubní tvarovatelné; pěnový polyetylén; vnitřní průměr 22,0 mm; tl. izolace 25,0 mm; provozní teplota  -65 až 90 °C; tepelná vodivost (10°C) 0,0380 W/mK</t>
  </si>
  <si>
    <t>Odkaz na mn. položky pořadí 48 : 37,50000</t>
  </si>
  <si>
    <t>283771121R</t>
  </si>
  <si>
    <t>pouzdro potrubní tvarovatelné; pěnový polyetylén; vnitřní průměr 28,0 mm; tl. izolace 25,0 mm; provozní teplota  -65 až 90 °C; tepelná vodivost (10°C) 0,0380 W/mK</t>
  </si>
  <si>
    <t>Odkaz na mn. položky pořadí 49 : 77,00000</t>
  </si>
  <si>
    <t>631547215R</t>
  </si>
  <si>
    <t>pouzdro potrubní řezané; minerální vlákno; povrchová úprava Al fólie se skelnou mřížkou; vnitřní průměr 35,0 mm; tl. izolace 40,0 mm; provozní teplota  do 250 °C; tepelná vodivost (10°C) 0,0330 W/mK; tepelná vodivost (50°C) 0,037 W/mK</t>
  </si>
  <si>
    <t>Odkaz na mn. položky pořadí 50 : 9,80000</t>
  </si>
  <si>
    <t>631547316R</t>
  </si>
  <si>
    <t>pouzdro potrubní řezané; minerální vlákno; povrchová úprava Al fólie se skelnou mřížkou; vnitřní průměr 42,0 mm; tl. izolace 50,0 mm; provozní teplota  do 250 °C; tepelná vodivost (10°C) 0,0330 W/mK; tepelná vodivost (50°C) 0,037 W/mK</t>
  </si>
  <si>
    <t>Odkaz na mn. položky pořadí 51 : 25,20000</t>
  </si>
  <si>
    <t>631547322R</t>
  </si>
  <si>
    <t>pouzdro potrubní řezané; minerální vlákno; povrchová úprava Al fólie se skelnou mřížkou; vnitřní průměr 76,0 mm; tl. izolace 50,0 mm; provozní teplota  do 250 °C; tepelná vodivost (10°C) 0,0330 W/mK; tepelná vodivost (50°C) 0,037 W/mK</t>
  </si>
  <si>
    <t>Odkaz na mn. položky pořadí 54 : 24,00000</t>
  </si>
  <si>
    <t>998713201R00</t>
  </si>
  <si>
    <t>Přesun hmot pro izolace tepelné v objektech výšky do 6 m</t>
  </si>
  <si>
    <t>722182026R001</t>
  </si>
  <si>
    <t>Montáž izol.skruží na potrubí přímé do DN 80, lepidlo</t>
  </si>
  <si>
    <t>Odkaz na mn. položky pořadí 12 : 9,00000</t>
  </si>
  <si>
    <t>Odkaz na mn. položky pořadí 13 : 4,00000</t>
  </si>
  <si>
    <t>Odkaz na mn. položky pořadí 14 : 15,00000</t>
  </si>
  <si>
    <t>Odkaz na mn. položky pořadí 15 : 16,70000</t>
  </si>
  <si>
    <t>71337801</t>
  </si>
  <si>
    <t>Potrubní izolace parotěsná ze syntetického kaučuku pro rozvody chladné vody pro průměr 42 mm, tl.32 mm</t>
  </si>
  <si>
    <t>Odkaz na mn. položky pořadí 64 : 9,00000</t>
  </si>
  <si>
    <t>7133780122</t>
  </si>
  <si>
    <t>Potrubní izolace parotěsná ze syntetického kaučuku pro rozvody chladné vody pro průměr 33 mm, tl.32 mm</t>
  </si>
  <si>
    <t>Odkaz na mn. položky pořadí 60 : 4,00000</t>
  </si>
  <si>
    <t>71337804</t>
  </si>
  <si>
    <t>Potrubní izolace parotěsná ze syntetického kaučuku pro rozvody chladné vody pro průměr 60 mm, tl.32 mm</t>
  </si>
  <si>
    <t>Odkaz na mn. položky pořadí 59 : 15,00000</t>
  </si>
  <si>
    <t>71337805</t>
  </si>
  <si>
    <t>Potrubní izolace parotěsná ze syntetického kaučuku pro rozvody chladné vody pro průměr 76 mm, tl.32 mm</t>
  </si>
  <si>
    <t>Odkaz na mn. položky pořadí 66 : 16,70000</t>
  </si>
  <si>
    <t>732212815R00</t>
  </si>
  <si>
    <t>Demontáž ohříváků zásobníkových stojatých_x000D_
 o obsahu do 1 600 l</t>
  </si>
  <si>
    <t>732339113R00</t>
  </si>
  <si>
    <t>Nádoby expanzní tlakové Montáž nádob expanzních tlakových o obsahu 800 l</t>
  </si>
  <si>
    <t>724311814R00111</t>
  </si>
  <si>
    <t>Demontáž nádrže tlakové expanzní do 750 litrů</t>
  </si>
  <si>
    <t>725539108R0022</t>
  </si>
  <si>
    <t>Montáž zásobníku do 200 l</t>
  </si>
  <si>
    <t>725539108R00222</t>
  </si>
  <si>
    <t>Montáž blokové výměníkové stanice</t>
  </si>
  <si>
    <t>732015821</t>
  </si>
  <si>
    <t>Kombinovaný rozdělovač a sběrač, modul 120, včetně tep. izolace, montážních prvků</t>
  </si>
  <si>
    <t>732110812R0022</t>
  </si>
  <si>
    <t>Demontáž těles rozdělovačů a sběračů, do DN 200 mm</t>
  </si>
  <si>
    <t>7321121222</t>
  </si>
  <si>
    <t>Cirkulační čerpadlo systému; Č1, použito stávající</t>
  </si>
  <si>
    <t>73211212221</t>
  </si>
  <si>
    <t>Cirkulační čerpadlo systému;elektronicky řízené, Č2</t>
  </si>
  <si>
    <t>73211212222</t>
  </si>
  <si>
    <t>Cirkulační čerpadlo systému;elektronicky řízené, Č3</t>
  </si>
  <si>
    <t>73211212223</t>
  </si>
  <si>
    <t>Cirkulační čerpadlo systému;elektronicky řízené, Č4, 230V; Qmin=0,45 m3/h; H=3,5 m</t>
  </si>
  <si>
    <t>73211212224</t>
  </si>
  <si>
    <t>Cirkulační čerpadlo systému;elektronicky řízené, Č5, 230V; Qmin=2,1 m3/h; H=2,7 m</t>
  </si>
  <si>
    <t>dimenzovat na H=3,3 m</t>
  </si>
  <si>
    <t>732221812R0011</t>
  </si>
  <si>
    <t>Demontáž stávající výměníkové stanice</t>
  </si>
  <si>
    <t>včetně likvidace</t>
  </si>
  <si>
    <t>48466215R</t>
  </si>
  <si>
    <t>nádrž tlaková expanzní membránová; pro topné a chladící soustavy; objem 800 l; d nádrže 740 mm; uložení: stojatý; max. přetlak do 6 bar; přetlak plynu 1,5 bar; prac. látka plyn; membrána pevná; prac. teplota do 70 °C; připojení R 1"; barva bílá, červená, šedá</t>
  </si>
  <si>
    <t>7322220101</t>
  </si>
  <si>
    <t>Bloková výměníková stanice pára/topná voda, 350 kW; včetně instalace a dopojení na rozvody</t>
  </si>
  <si>
    <t>Položka obsahuje:</t>
  </si>
  <si>
    <t>- Trubkový výměník</t>
  </si>
  <si>
    <t>- Parní armatury na přívodu včetně havarijního ventilu</t>
  </si>
  <si>
    <t>- Pojistný ventil na sekundární straně</t>
  </si>
  <si>
    <t>- Oběhové čerpadlo topné vody</t>
  </si>
  <si>
    <t>- Meřič tepla</t>
  </si>
  <si>
    <t>- Filt s magnetickou vložkou</t>
  </si>
  <si>
    <t>- Tepelné izolace</t>
  </si>
  <si>
    <t>Rozhraní dle výkresové části PD - rozhraní vždy u uzavíracích armatur</t>
  </si>
  <si>
    <t>Externí MaR řeší pouze řízení soustavy</t>
  </si>
  <si>
    <t>7322220102</t>
  </si>
  <si>
    <t>Nepřímotopný zásobník na teplou vodu, 200 l</t>
  </si>
  <si>
    <t>001511</t>
  </si>
  <si>
    <t>Systémové uchycení potrubí (objímky,závěsy, konzoly)</t>
  </si>
  <si>
    <t>kpl.</t>
  </si>
  <si>
    <t>36S11</t>
  </si>
  <si>
    <t>Napuštění soustavy upravenou vodou</t>
  </si>
  <si>
    <t xml:space="preserve">hod   </t>
  </si>
  <si>
    <t>503336</t>
  </si>
  <si>
    <t>Montáž akumulační nádoby</t>
  </si>
  <si>
    <t>7321121</t>
  </si>
  <si>
    <t>Cirkulační čerpadlo systému; elektronicky řízené, 230V; Qmin=14,8 m3/h; H=2,7 m</t>
  </si>
  <si>
    <t>73211212</t>
  </si>
  <si>
    <t>Cirkulační čerpadlo systému; elektronicky řízené, 230V; Qmin=14,8 m3/h; H=4,3 m</t>
  </si>
  <si>
    <t>732339107R001</t>
  </si>
  <si>
    <t>Montáž nádoby expanzní tlakové; voda</t>
  </si>
  <si>
    <t>732429113R001</t>
  </si>
  <si>
    <t>Montáž čerpadel oběhových spirálních, do DN 50</t>
  </si>
  <si>
    <t>4843470133R2</t>
  </si>
  <si>
    <t>Akumulační nádoba 300 l, pro uzavřené chladicí systémy; včetně tep. izolace</t>
  </si>
  <si>
    <t>48466206R1</t>
  </si>
  <si>
    <t>Nádoba expanzní membránová; voda</t>
  </si>
  <si>
    <t>732476411</t>
  </si>
  <si>
    <t>Blok úpravny vody, včetně nezbytných částí pro provoz</t>
  </si>
  <si>
    <t>- skladba (funkce) na základě požadavku  instalovaného zdroje chladu</t>
  </si>
  <si>
    <t>- společná i pro okruh vytápění - technologicky odděleno</t>
  </si>
  <si>
    <t>733110810R00</t>
  </si>
  <si>
    <t>Demontáž potrubí z ocelových trubek závitových přes 50 do DN 80</t>
  </si>
  <si>
    <t>733163101R00</t>
  </si>
  <si>
    <t>Potrubí z měděných trubek měděné potrubí, D 12 mm, s 1,0 mm, pájení pomocí kapilárních pájecích tvarovek</t>
  </si>
  <si>
    <t>včetně tvarovek, bez zednických výpomocí</t>
  </si>
  <si>
    <t>733163102R00</t>
  </si>
  <si>
    <t>Potrubí z měděných trubek měděné potrubí, D 15 mm, s 1,0 mm, pájení pomocí kapilárních pájecích tvarovek</t>
  </si>
  <si>
    <t>733163103R00</t>
  </si>
  <si>
    <t>Potrubí z měděných trubek měděné potrubí, D 18 mm, s 1,0 mm, pájení pomocí kapilárních pájecích tvarovek</t>
  </si>
  <si>
    <t>733163104R00</t>
  </si>
  <si>
    <t>Potrubí z měděných trubek měděné potrubí, D 22 mm, s 1,0 mm, pájení pomocí kapilárních pájecích tvarovek</t>
  </si>
  <si>
    <t>733163105R00</t>
  </si>
  <si>
    <t>Potrubí z měděných trubek měděné potrubí, D 28 mm, s 1,5 mm, pájení pomocí kapilárních pájecích tvarovek</t>
  </si>
  <si>
    <t>733163106R00</t>
  </si>
  <si>
    <t>Potrubí z měděných trubek měděné potrubí, D 35 mm, s 1,5 mm, pájení pomocí kapilárních pájecích tvarovek</t>
  </si>
  <si>
    <t>733163107R00</t>
  </si>
  <si>
    <t>Potrubí z měděných trubek měděné potrubí, D 42 mm, s 1,5 mm, pájení pomocí kapilárních pájecích tvarovek</t>
  </si>
  <si>
    <t>230011047R0011</t>
  </si>
  <si>
    <t>Montáž trubky ocelové 76 x 2,9</t>
  </si>
  <si>
    <t>733190109R001</t>
  </si>
  <si>
    <t>Tlaková zkouška potrubí  do DN 65</t>
  </si>
  <si>
    <t>14470123R</t>
  </si>
  <si>
    <t>trubka bezešvá P235GH,St.35.8; vnější průměr 76,1 mm; tloušťka stěny 2,9 mm; vhodná pro tlaková zařízení</t>
  </si>
  <si>
    <t>998733201R00</t>
  </si>
  <si>
    <t>Přesun hmot pro rozvody potrubí v objektech výšky do 6 m</t>
  </si>
  <si>
    <t>733190108R00</t>
  </si>
  <si>
    <t>Tlakové zkoušky potrubí ocelových závitových, plastových, měděných přes DN 40 do DN 50</t>
  </si>
  <si>
    <t>Odkaz na mn. položky pořadí 65 : 15,00000</t>
  </si>
  <si>
    <t>733190109R00</t>
  </si>
  <si>
    <t>Tlakové zkoušky potrubí ocelových závitových, plastových, měděných přes DN 50 do DN 65</t>
  </si>
  <si>
    <t>230011029R00</t>
  </si>
  <si>
    <t>Montáž trubky ocelové 44,5 x 2,6</t>
  </si>
  <si>
    <t>230011045R00</t>
  </si>
  <si>
    <t>Montáž trubky ocelové 60,3 x 2,9</t>
  </si>
  <si>
    <t>230011020R001_2,6</t>
  </si>
  <si>
    <t>Montáž trubky ocelové 33,7 x 2,6</t>
  </si>
  <si>
    <t>Odkaz na mn. položky pořadí 63 : 4,00000</t>
  </si>
  <si>
    <t>733190106R001</t>
  </si>
  <si>
    <t>Tlaková zkouška potrubí  DN 32</t>
  </si>
  <si>
    <t>Odkaz na mn. položky pořadí 58 : 9,00000</t>
  </si>
  <si>
    <t>14470105R</t>
  </si>
  <si>
    <t>trubka bezešvá P235GH,St.35.8; vnější průměr 33,7 mm; tloušťka stěny 2,6 mm; vhodná pro tlaková zařízení</t>
  </si>
  <si>
    <t>14470108R</t>
  </si>
  <si>
    <t>trubka bezešvá P235GH,St.35.8; vnější průměr 42,4 mm; tloušťka stěny 2,6 mm; vhodná pro tlaková zařízení</t>
  </si>
  <si>
    <t>14470118R</t>
  </si>
  <si>
    <t>trubka bezešvá P235GH,St.35.8; vnější průměr 60,3 mm; tloušťka stěny 2,9 mm; vhodná pro tlaková zařízení</t>
  </si>
  <si>
    <t>734109215R00</t>
  </si>
  <si>
    <t>Montáž přírubových armatur se dvěma přírubami, PN 1,6, DN 65, bez dodávky materiálu</t>
  </si>
  <si>
    <t>734209103R00</t>
  </si>
  <si>
    <t>Montáž závitové armatury s jedním závitem, G 1/2", bez dodávky materiálu</t>
  </si>
  <si>
    <t>734209115R00</t>
  </si>
  <si>
    <t>Montáž závitové armatury se dvěma závity, G 1", bez dodávky materiálu</t>
  </si>
  <si>
    <t>734221672RT2</t>
  </si>
  <si>
    <t>Hlavice termostatická, včetně dodávky materiálu</t>
  </si>
  <si>
    <t>734235122R00</t>
  </si>
  <si>
    <t>Kohout kulový, mosazný, DN 20, PN 42, vnitřní-vnitřní, včetně dodávky materiálu</t>
  </si>
  <si>
    <t>734235123R00</t>
  </si>
  <si>
    <t>Kohout kulový, mosazný, DN 25, PN 35, vnitřní-vnitřní, včetně dodávky materiálu</t>
  </si>
  <si>
    <t>734235124R00</t>
  </si>
  <si>
    <t>Kohout kulový, mosazný, DN 32, PN 35, vnitřní-vnitřní, včetně dodávky materiálu</t>
  </si>
  <si>
    <t>734235125R00</t>
  </si>
  <si>
    <t>Kohout kulový, mosazný, DN 40, PN 35, vnitřní-vnitřní, včetně dodávky materiálu</t>
  </si>
  <si>
    <t>734243123R00</t>
  </si>
  <si>
    <t>Ventil zpětný, mosazný, DN 25 , PN 20, vnitřní-vnitřní závit, včetně dodávky materiálu</t>
  </si>
  <si>
    <t>734243124R00</t>
  </si>
  <si>
    <t>Ventil zpětný, mosazný, DN 32, PN 20, vnitřní-vnitřní závit, včetně dodávky materiálu</t>
  </si>
  <si>
    <t>734243125R00</t>
  </si>
  <si>
    <t>Ventil zpětný, mosazný, DN 40, PN 20, vnitřní-vnitřní závit, včetně dodávky materiálu</t>
  </si>
  <si>
    <t>734293223R00</t>
  </si>
  <si>
    <t>Filtr mosazný, DN 25, PN 20, vnitřní-vnitřní závit, včetně dodávky materiálu</t>
  </si>
  <si>
    <t>734293224R00</t>
  </si>
  <si>
    <t>Filtr mosazný, DN 32, PN 20, vnitřní-vnitřní závit, včetně dodávky materiálu</t>
  </si>
  <si>
    <t>734293225R00</t>
  </si>
  <si>
    <t>Filtr mosazný, DN 40, PN 20, vnitřní-vnitřní závit, včetně dodávky materiálu</t>
  </si>
  <si>
    <t>7163251R00110</t>
  </si>
  <si>
    <t>Šroubení připojovací s omezovačem průtoku pro otopná tělesa</t>
  </si>
  <si>
    <t>734011212</t>
  </si>
  <si>
    <t>Ventil vyvažovací DN15, včetně měřících koncovek</t>
  </si>
  <si>
    <t>734011212b</t>
  </si>
  <si>
    <t>Ventil vyvažovací DN20, včetně měřících koncovek</t>
  </si>
  <si>
    <t>734011213</t>
  </si>
  <si>
    <t>Ventil vyvažovací DN32, včetně měřících koncovek</t>
  </si>
  <si>
    <t>734011214</t>
  </si>
  <si>
    <t>Ventil vyvažovací DN50, včetně měřících koncovek</t>
  </si>
  <si>
    <t>734293316R0010</t>
  </si>
  <si>
    <t>Kohout kulový vypouštěcí,  DN 15</t>
  </si>
  <si>
    <t>734413142R002</t>
  </si>
  <si>
    <t>Teploměr 120, D 100 / dl.jímky 50 mm, vč MTZ</t>
  </si>
  <si>
    <t>42260624Rsd</t>
  </si>
  <si>
    <t>Ventil odvzdušňovací automatický 1/2"</t>
  </si>
  <si>
    <t>42285514R</t>
  </si>
  <si>
    <t>klapka mezipřírubová uzavírací; pro topení, pro vodovod, pro klimatizace, pro protipožární aplikace; materiál tělesa GGG 40 litina, disk litina GGG40, vložka EPDM,O-kroužek NBR; médium voda; DN 65; L = 46 mm; provozní tlak PN 16</t>
  </si>
  <si>
    <t>496138</t>
  </si>
  <si>
    <t>Ventil pro expanzní nádobu; uzavírací a vypouštěcí 1"; 10 bar</t>
  </si>
  <si>
    <t>Odkaz na mn. položky pořadí 106 : 7,00000</t>
  </si>
  <si>
    <t>734163117R00</t>
  </si>
  <si>
    <t>Filtr přírubový, litinový, DN 65, PN 16, spoj s navařením přírub, včetně dodávky materiálu</t>
  </si>
  <si>
    <t>734235126R00</t>
  </si>
  <si>
    <t>Kohout kulový, mosazný, DN 50, PN 35, vnitřní-vnitřní, včetně dodávky materiálu</t>
  </si>
  <si>
    <t>734421130R00</t>
  </si>
  <si>
    <t>Tlakoměr deformační 0-10 MPa č. 03313, D 160, včetně dodávky materiálu</t>
  </si>
  <si>
    <t>734011</t>
  </si>
  <si>
    <t>Měřící clona mezipřírubová DN50, kv=72</t>
  </si>
  <si>
    <t>73401121</t>
  </si>
  <si>
    <t>Ventil vyvažovací DN20, vypouštěcí, včetně měřících koncovek</t>
  </si>
  <si>
    <t>42274513R222</t>
  </si>
  <si>
    <t>Kompenzátor pryžový, Pružný prvek; vhodné pro teploty +6 °C; min. PN10</t>
  </si>
  <si>
    <t>998734201R00</t>
  </si>
  <si>
    <t>Přesun hmot pro armatury v objektech výšky do 6 m</t>
  </si>
  <si>
    <t>735157244R00</t>
  </si>
  <si>
    <t>Otopná tělesa panelová počet desek 1, počet přídavných přestupných ploch 1, výška 500 mm, délka 800 mm, provedení ventil kompakt, pravé spodní připojení, s nuceným oběhem, čelní deska profilovaná, včetně dodávky materiálu</t>
  </si>
  <si>
    <t>735157246R00</t>
  </si>
  <si>
    <t>Otopná tělesa panelová počet desek 1, počet přídavných přestupných ploch 1, výška 500 mm, délka 1000 mm, provedení ventil kompakt, pravé spodní připojení, s nuceným oběhem, čelní deska profilovaná, včetně dodávky materiálu</t>
  </si>
  <si>
    <t>735157548R00</t>
  </si>
  <si>
    <t>Otopná tělesa panelová počet desek 2, počet přídavných přestupných ploch 1, výška 500 mm, délka 1200 mm, provedení ventil kompakt, pravé spodní připojení, s nuceným oběhem, čelní deska profilovaná, včetně dodávky materiálu</t>
  </si>
  <si>
    <t>735157568R00</t>
  </si>
  <si>
    <t>Otopná tělesa panelová počet desek 2, počet přídavných přestupných ploch 1, výška 600 mm, délka 1200 mm, provedení ventil kompakt, pravé spodní připojení, s nuceným oběhem, čelní deska profilovaná, včetně dodávky materiálu</t>
  </si>
  <si>
    <t>735157569R00</t>
  </si>
  <si>
    <t>Otopná tělesa panelová počet desek 2, počet přídavných přestupných ploch 1, výška 600 mm, délka 1400 mm, provedení ventil kompakt, pravé spodní připojení, s nuceným oběhem, čelní deska profilovaná, včetně dodávky materiálu</t>
  </si>
  <si>
    <t>783225100R00</t>
  </si>
  <si>
    <t xml:space="preserve">Nátěry kov.stavebních doplňk.konstrukcí syntetické dvojnásobné + 1x email,  </t>
  </si>
  <si>
    <t>800-783</t>
  </si>
  <si>
    <t>včetně pomocného lešení.</t>
  </si>
  <si>
    <t>783425350R00</t>
  </si>
  <si>
    <t>Nátěry potrubí a armatur syntetické potrubí, do DN 100 mm, dvojnásobné s 1x emailováním a základním nátěrem</t>
  </si>
  <si>
    <t>na vzduchu schnoucí</t>
  </si>
  <si>
    <t>222619131R00</t>
  </si>
  <si>
    <t xml:space="preserve">Topná zkouška (72 hod), protokol o uskutečnění TZ, grafy </t>
  </si>
  <si>
    <t>2241251225</t>
  </si>
  <si>
    <t>Upravená topná voda do systému chlazení</t>
  </si>
  <si>
    <t>- Kondenzátní armatury včetně regulační armatury</t>
  </si>
  <si>
    <t>723120204R00</t>
  </si>
  <si>
    <t>Potrubí z trubek černých závitových svařovaných DN 25</t>
  </si>
  <si>
    <t>bezešvých ČSN 42 0250 a běžných ČSN 42 5710 - jakost 11353.0,</t>
  </si>
  <si>
    <t>723120205R00</t>
  </si>
  <si>
    <t>Potrubí z trubek černých závitových svařovaných DN 32</t>
  </si>
  <si>
    <t>723150312R00</t>
  </si>
  <si>
    <t>Potrubí ocelové hladké černé svařované D 57 mm, s 2,9 mm</t>
  </si>
  <si>
    <t>723150313R00</t>
  </si>
  <si>
    <t>Potrubí ocelové hladké černé svařované D 76 mm, s 3,2 mm</t>
  </si>
  <si>
    <t>723150366R00</t>
  </si>
  <si>
    <t>Potrubí ocel. černé svařované - chráničky D 44,5 mm, s 2,6 mm</t>
  </si>
  <si>
    <t>723150369R00</t>
  </si>
  <si>
    <t>Potrubí ocel. černé svařované - chráničky D 89 mm, s 3,6 mm</t>
  </si>
  <si>
    <t>723235112R00</t>
  </si>
  <si>
    <t>Kohout kulový  , mosazný, závit vnitřní-vnitřní, DN 20, PN 8, včetně dodávky materiálu</t>
  </si>
  <si>
    <t>723235114R00</t>
  </si>
  <si>
    <t>Kohout kulový  , mosazný, závit vnitřní-vnitřní, DN 32, PN 8, včetně dodávky materiálu</t>
  </si>
  <si>
    <t>723235116R00</t>
  </si>
  <si>
    <t>Kohout kulový  , mosazný, závit vnitřní-vnitřní, DN 50, PN 8, včetně dodávky materiálu</t>
  </si>
  <si>
    <t>723235212R00</t>
  </si>
  <si>
    <t>Kohout kulový  , mosazný, závit vnitřní-vnitřní, DN 20, PN 5, včetně dodávky materiálu</t>
  </si>
  <si>
    <t>72322112021</t>
  </si>
  <si>
    <t>Připojení vlastních plynových spotřebičů na rozvody</t>
  </si>
  <si>
    <t>723235212R00311</t>
  </si>
  <si>
    <t>Kohout kulový, vypouštěcí - vzorkovací DN 10</t>
  </si>
  <si>
    <t>723235534R001</t>
  </si>
  <si>
    <t>Vsuvka protipožární DN 32</t>
  </si>
  <si>
    <t>723235536R002</t>
  </si>
  <si>
    <t>Vsuvka protipožární DN 50</t>
  </si>
  <si>
    <t>734421160R0021221</t>
  </si>
  <si>
    <t>Tlakoměr deformační 0-10 KPa , D 160, přesnost 1,6 %</t>
  </si>
  <si>
    <t>RTS 19/ I</t>
  </si>
  <si>
    <t>734494121R00</t>
  </si>
  <si>
    <t>Návarky M 20x1,5  délka do 220 mm</t>
  </si>
  <si>
    <t>734499211R00</t>
  </si>
  <si>
    <t>Montáž návarků  M 20 x 1,5</t>
  </si>
  <si>
    <t>998723202R00</t>
  </si>
  <si>
    <t>Přesun hmot pro vnitřní plynovod v objektech výšky do 12 m</t>
  </si>
  <si>
    <t>723219101R00</t>
  </si>
  <si>
    <t>Montáž plynovodních přírubových armatur DN 40</t>
  </si>
  <si>
    <t>723214122R002</t>
  </si>
  <si>
    <t>Filtr plynový DN 32, závit</t>
  </si>
  <si>
    <t>734244424R0011</t>
  </si>
  <si>
    <t>Klapka zpětná DN32</t>
  </si>
  <si>
    <t>734244424R0013</t>
  </si>
  <si>
    <t>Regulátor tlaku plynu 100/5 kPa; nastavní výstupního tlaku 40 až 57 mbar</t>
  </si>
  <si>
    <t>734421160R00212212</t>
  </si>
  <si>
    <t>Tlakoměr deformační 0-160 KPa , D 160, přesnost 1,6 %</t>
  </si>
  <si>
    <t>723219101R002</t>
  </si>
  <si>
    <t>Plynoměr rotační G40; DN 40; PN16</t>
  </si>
  <si>
    <t>73071</t>
  </si>
  <si>
    <t>Tlumič hluku do spalinové cesty pro průměr 250 mm, snížení o hluku o min. 10 dB - dle hluk. studie</t>
  </si>
  <si>
    <t>- cena zahrnbuje dodávku, instalaci a pomocný materiál</t>
  </si>
  <si>
    <t>767995102R00</t>
  </si>
  <si>
    <t>Výroba a montáž atypických kovovových doplňků staveb hmotnosti přes 5 do 10 kg</t>
  </si>
  <si>
    <t>kg</t>
  </si>
  <si>
    <t>800-767</t>
  </si>
  <si>
    <t>0112</t>
  </si>
  <si>
    <t>konstrukce pomocné zámečnické ( závěsy, podpěry, systémové uchycení)</t>
  </si>
  <si>
    <t>783215100R00</t>
  </si>
  <si>
    <t>Nátěry kov. stavebních doplňk. konstrukcí olejové dvojnásobné s 1 x emailováním</t>
  </si>
  <si>
    <t>Odkaz na mn. položky pořadí 1 : 4,62000</t>
  </si>
  <si>
    <t>Odkaz na mn. položky pořadí 2 : 19,30000</t>
  </si>
  <si>
    <t>Odkaz na mn. položky pořadí 3 : 8,40000</t>
  </si>
  <si>
    <t>Odkaz na mn. položky pořadí 4 : 9,60000</t>
  </si>
  <si>
    <t>723190907R00</t>
  </si>
  <si>
    <t>Opravy plynovodního potrubí doplňkové práce_x000D_
 odvzdušnění a napuštění plynového potrubí</t>
  </si>
  <si>
    <t>Odkaz na mn. položky pořadí 33 : 41,92000</t>
  </si>
  <si>
    <t>230230017R00</t>
  </si>
  <si>
    <t>Hlavní tlaková zkouška vzduchem 0,6 MPa, DN 80</t>
  </si>
  <si>
    <t>0582012724</t>
  </si>
  <si>
    <t>Autorizované měření hluku</t>
  </si>
  <si>
    <t>R723-013</t>
  </si>
  <si>
    <t>Revize vnitřního plynovodu, ověř.tlak,zkouška, revizní kniha,</t>
  </si>
  <si>
    <t>OPN</t>
  </si>
  <si>
    <t>POL13_0</t>
  </si>
  <si>
    <t>1.1</t>
  </si>
  <si>
    <t>Sestavná rekuperační jednotka, vnitřní provedení, konfigurace nad sebou, tloušťka panelu opláštění, 40mm - provedení vnější/vnitřní - pozink./pozink, Qpř=15.500m3/h (pex=400Pa), Qod=11.900m3/h</t>
  </si>
  <si>
    <t>ks</t>
  </si>
  <si>
    <t>(pex=400Pa), složení: rotační rekuperátor (třída FFAB), EC ventilátory s volným oběžným kolem (přívodní 2x 3,65kW/400V, odvodní 1x 4,25kW/400V), vodní ohřívač  47kW; top. spád  70/50°C + samostatný vstup pro protimrazovou kapiláru, vodní chladič s eliminátorem kapek Qchl= 75 kW; chl. voda 6/12°C; filtry vzduchu (přívod: ISO ePM10 65%, odvod: ISO ePM10 75%), ,uzavíratelné klapky a pružné manžety. Hmotnost 1602Kg. Návrh splňuje ErP 2018 Akustické výkony: Opláštění: 64dB(A) Sání ODA: 82dB(A) Přívod SUP: 90dB(A) Odtah ETA: 74dB(A) Výfuk EHA: 88dB(A)</t>
  </si>
  <si>
    <t>1.10</t>
  </si>
  <si>
    <t>Textilní vyústka pr.500 - délka 4000, Q=4.000m3/h, hygienické a antistatické provedení vč. závěsného, systímu na lanka</t>
  </si>
  <si>
    <t>1.11</t>
  </si>
  <si>
    <t>Textilní vyústka pr.630 - délka 9000, Q=8.000m3/h, hygienické a antistatické provedení vč. závěsného, systému na lanka</t>
  </si>
  <si>
    <t>1.12</t>
  </si>
  <si>
    <t>Textilní vyústka pr.500 - délka 3250/90°/3250/90°/8000, Q=3.000m3/h, hygienické a antistatické, provedení vč. závěsného systému na lanka</t>
  </si>
  <si>
    <t>1.13</t>
  </si>
  <si>
    <t>Vyústka na čtyřhranné potrubí 800x500, jednořadá, regulace R1, AL provedení</t>
  </si>
  <si>
    <t>1.14</t>
  </si>
  <si>
    <t>Vyústka na čtyřhranné potrubí 400x300, jednořadá, regulace R1, AL provedení</t>
  </si>
  <si>
    <t>1.15</t>
  </si>
  <si>
    <t>Krycí mřížka pr.200</t>
  </si>
  <si>
    <t>1.2</t>
  </si>
  <si>
    <t>Výfukový kus sešikmený se sítem 800x1250/135°</t>
  </si>
  <si>
    <t>společné se zař.2</t>
  </si>
  <si>
    <t>1.3</t>
  </si>
  <si>
    <t>Krycí mřížka 1000x1600</t>
  </si>
  <si>
    <t>1.4</t>
  </si>
  <si>
    <t>Buňkový tlumič hluku 200x400 - 2000</t>
  </si>
  <si>
    <t>1.5</t>
  </si>
  <si>
    <t>Buňkový tlumič hluku 250x400 - 2000</t>
  </si>
  <si>
    <t>1.6</t>
  </si>
  <si>
    <t>Buňkový tlumič hluku 250x500 - 1000</t>
  </si>
  <si>
    <t>1.7</t>
  </si>
  <si>
    <t>Regulační klapka (vícelistá) 800x630 - ruční</t>
  </si>
  <si>
    <t>1.8</t>
  </si>
  <si>
    <t>Regulační klapka (vícelistá) 1000x630 - ruční</t>
  </si>
  <si>
    <t>1.9</t>
  </si>
  <si>
    <t>Regulační klapka pr.200 - ruční</t>
  </si>
  <si>
    <t>Kruhové potrubí sk.I SPIRO, pozink., vč.objímek a vnitřních spojek, gumové těsnění- třída těsnosti C, 200/30% tvarovek</t>
  </si>
  <si>
    <t>Pol__0017</t>
  </si>
  <si>
    <t>Čtyřhranné potrubí sk.I, pozink., spojování na příruby - celotmelené - třída těsnosti C, rovné potrubí/30% tvarovky</t>
  </si>
  <si>
    <t>Pol__0018</t>
  </si>
  <si>
    <t>Tepelná izolace s= 6 cm, minerální vata s oplechováním pozink. plechem</t>
  </si>
  <si>
    <t>Pol__0019</t>
  </si>
  <si>
    <t>Tepelná izolace s= 6 cm, minerální vata s AL polepem</t>
  </si>
  <si>
    <t>Pol__0020</t>
  </si>
  <si>
    <t>Tepelná izolace s= 4 cm, minerální vata s AL polepem</t>
  </si>
  <si>
    <t>Pol__0021</t>
  </si>
  <si>
    <t>Teplená izolace s = 20 mm, kaučuk samolepící s Al polepem</t>
  </si>
  <si>
    <t>2.1</t>
  </si>
  <si>
    <t>Sestavná rekuperační jednotka, vnitřní provedení, konfigurace nad sebou, tloušťka panelu opláštění, 40mm - provedení vnější/vnitřní - pozink./pozink, Qpř=5.000m3/h (pex=400Pa), Qod=5.000m3/h</t>
  </si>
  <si>
    <t>(pex=400Pa), složení: deskový rekuperátor (třída H1), EC ventilátory s volným oběžným kolem (přívodní 1x 3,65kW/400V, odvodní 1x 4,25kW/400V), vodní ohřívač  11kW; top. spád  70/50°C + samostatný vstup pro protimrazovou kapiláru, vodní chladič s eliminátorem kapek Qchl= 25 kW; chl. voda 6/12°C; filtry vzduchu (přívod: ISO ePM10 65%, odvod: ISO ePM10 75%), tlumič hluku (ODA),uzavíratelné klapky a pružné manžety. Hmotnost 1129Kg. Návrh splňuje ErP 2018 Akustické výkony: Opláštění: 61dB(A) Sání ODA: 80dB(A) Přívod SUP: 82dB(A) Odtah ETA: 50dB(A) Výfuk EHA: 84dB(A)</t>
  </si>
  <si>
    <t>2.2</t>
  </si>
  <si>
    <t>Krycí mřížka 1000x500</t>
  </si>
  <si>
    <t>2.3</t>
  </si>
  <si>
    <t>Buňkový tlumič hluku 250x500 - 1500</t>
  </si>
  <si>
    <t>2.4</t>
  </si>
  <si>
    <t>2.5</t>
  </si>
  <si>
    <t>Textilní vyústka pr.500 - délka 2800/90°/11400, Q=5.000m3/h, hygienické a antistatické provedení vč., závěsného systému na lanka</t>
  </si>
  <si>
    <t>2.6</t>
  </si>
  <si>
    <t>Vyústka na čtyřhranné potrubí 600x400, jednořadá, regulace R1, AL provedení</t>
  </si>
  <si>
    <t>Pol__0028</t>
  </si>
  <si>
    <t>Čtyřhranné potrubí sk.I,, Rovné potrubí/30%tavrovek</t>
  </si>
  <si>
    <t>Pol__0029</t>
  </si>
  <si>
    <t>Pol__0030</t>
  </si>
  <si>
    <t>Pol__0031</t>
  </si>
  <si>
    <t>3.1</t>
  </si>
  <si>
    <t>Výrobník chlazené vody, Qchl=101kW, chlazená voda 7/12°C, chladivo R410a, Pel=32,6kW/400V,  2 scroll, kompresory, 2 chladící okruhy, včetně hydromodulu (čerpadlo 2,45kW, tlaková ztráta 19,6 kPa) s</t>
  </si>
  <si>
    <t>expanzní nádobou a pojistným ventilem, nízkohlučné provedení kompresorů, výměnný filtrdehydrátor, čidlo průtoku Akustický výkon: 76dB(A)</t>
  </si>
  <si>
    <t>3.2</t>
  </si>
  <si>
    <t>Oddělený kondenzátor, tiché provedení, Qchl max = 133,6kW, Pel=1,94kW/400V, 3x EC ventilátor á 0,, 7kW/230V, s autonomní regulací</t>
  </si>
  <si>
    <t>Akustický výkony: 77dB(A)                                                Akustický tlak 10m: 45dB(A)</t>
  </si>
  <si>
    <t>Pol__0034</t>
  </si>
  <si>
    <t>Zprovoznění zařízení výrobcem</t>
  </si>
  <si>
    <t>Pol__0035</t>
  </si>
  <si>
    <t>Propojovací Cu potrubí 35x1,5 bezešvé vč. tvarových kusů, spojování pájením v ochranné atmosféře</t>
  </si>
  <si>
    <t>Pol__0036</t>
  </si>
  <si>
    <t>Propojovací Cu potrubí  22x1,5 bezešvé vč. tvarových kusů, spojování pájením v ochranné atmosféře</t>
  </si>
  <si>
    <t>Pol__0037</t>
  </si>
  <si>
    <t>Filtrdehydrátor (2ks), uzavírací ventil (2ks), pojistný ventil (2ks), servisní ventil (2ks), zpětná, klapka (2ks), vibrační hadice (4ks)</t>
  </si>
  <si>
    <t>Pol__0038</t>
  </si>
  <si>
    <t>Chladivo R410a</t>
  </si>
  <si>
    <t>Pol__0039</t>
  </si>
  <si>
    <t>Tlaková zkouška, plnění chladiva</t>
  </si>
  <si>
    <t>Pol__0040</t>
  </si>
  <si>
    <t>řeší samostatný projekt RTCH</t>
  </si>
  <si>
    <t>Pol__0041</t>
  </si>
  <si>
    <t>Kontrola celkových množství jednotek VZT</t>
  </si>
  <si>
    <t>Pol__0042</t>
  </si>
  <si>
    <t>Přeregulování vyústek dle hodnot na výkrese</t>
  </si>
  <si>
    <t>Pol__0043</t>
  </si>
  <si>
    <t>Vypracování protokolu</t>
  </si>
  <si>
    <t>Pol__0044</t>
  </si>
  <si>
    <t>Měření hluku VZT zařízení ve chráněném venkovním prostoru</t>
  </si>
  <si>
    <t>Pol__0045</t>
  </si>
  <si>
    <t>Pol__0046</t>
  </si>
  <si>
    <t>VZT jednotky (2ks)</t>
  </si>
  <si>
    <t>Pol__0047</t>
  </si>
  <si>
    <t>Potrubí, izolace, výústky</t>
  </si>
  <si>
    <t>Pol__0048</t>
  </si>
  <si>
    <t>Montážní materiál</t>
  </si>
  <si>
    <t>Pol__0049</t>
  </si>
  <si>
    <t>Spojovací a těsnící materiál, silikon</t>
  </si>
  <si>
    <t>Pol__0050</t>
  </si>
  <si>
    <t>Jeřábová technika</t>
  </si>
  <si>
    <t>Pol__0051</t>
  </si>
  <si>
    <t>Montážní teleskopická plošina do 15m</t>
  </si>
  <si>
    <t>Pol__0052</t>
  </si>
  <si>
    <t>Komplexní zkoušky</t>
  </si>
  <si>
    <t>Pol__0053</t>
  </si>
  <si>
    <t>Předávací dokumentace, PD skutečného stavu</t>
  </si>
  <si>
    <t>Pol__0054</t>
  </si>
  <si>
    <t>Doprava a manipulace</t>
  </si>
  <si>
    <t>73205821</t>
  </si>
  <si>
    <t>Přesun stávajícího kompresoru, obnova stávajícího systému; výměna spotřebního materiálu</t>
  </si>
  <si>
    <t>Kompreor musí svojí kapcitou schopen pokrýt nové potřeby v prádelně</t>
  </si>
  <si>
    <t>722178113RT20121</t>
  </si>
  <si>
    <t>Potrubí pro vedení stlačeného vzduchu, D 32x1,5mm</t>
  </si>
  <si>
    <t>722178113RT20122</t>
  </si>
  <si>
    <t>Potrubí plastové pro vedení stlačeného vzduchu, D 22x2,0mm</t>
  </si>
  <si>
    <t>722178113RT20123</t>
  </si>
  <si>
    <t>Potrubí plastové pro vedení stlačeného vzduchu, D 18x2,0mm</t>
  </si>
  <si>
    <t>73301120</t>
  </si>
  <si>
    <t>Demontáž stávající kompresoru včetně pŕíslušenství</t>
  </si>
  <si>
    <t>733110806R0022</t>
  </si>
  <si>
    <t>Demontáž potrubí ocelového závitového do DN 20</t>
  </si>
  <si>
    <t>733110810R0020</t>
  </si>
  <si>
    <t>Demontáž potrubí ocelového závitového do DN 65</t>
  </si>
  <si>
    <t>723235111R0022</t>
  </si>
  <si>
    <t>Kohout kulový, stlačený vzduch DN 15, max. 25 bar</t>
  </si>
  <si>
    <t>723235111R00222</t>
  </si>
  <si>
    <t>Kohout kulový, stlačený vzduch DN 10, max. 25 bar</t>
  </si>
  <si>
    <t>723235111R002223</t>
  </si>
  <si>
    <t>Kohout kulový, stlačený vzduch DN 8, max. 25 bar</t>
  </si>
  <si>
    <t>723235113R00222</t>
  </si>
  <si>
    <t>Kohout kulový,stlačený vzduch DN 25, max. 25 bar</t>
  </si>
  <si>
    <t>723235113R00224</t>
  </si>
  <si>
    <t>Kohout kulový,stlačený vzduch DN 32, max. 25 bar</t>
  </si>
  <si>
    <t>230230031R0011</t>
  </si>
  <si>
    <t>Hlavní tlaková zkouška vzduchem 2,5 MPa, do DN 50</t>
  </si>
  <si>
    <t>Odkaz na mn. položky pořadí 4 : 24,90000</t>
  </si>
  <si>
    <t>Odkaz na mn. položky pořadí 3 : 37,10000</t>
  </si>
  <si>
    <t>Odkaz na mn. položky pořadí 2 : 13,70000</t>
  </si>
  <si>
    <t>713182016R00</t>
  </si>
  <si>
    <t>Montáž izolač.skruží na potrubí přímé do DN 100,páska</t>
  </si>
  <si>
    <t>Odkaz na mn. položky pořadí 5 : 78,00000</t>
  </si>
  <si>
    <t>Odkaz na mn. položky pořadí 6 : 27,00000</t>
  </si>
  <si>
    <t>Odkaz na mn. položky pořadí 7 : 16,10000</t>
  </si>
  <si>
    <t>Odkaz na mn. položky pořadí 8 : 103,00000</t>
  </si>
  <si>
    <t>Odkaz na mn. položky pořadí 4 : 31,20000</t>
  </si>
  <si>
    <t>713311112R00112</t>
  </si>
  <si>
    <t>Snímatelná izolace parních ventilů DN40 - DN125</t>
  </si>
  <si>
    <t>713311112R0011222</t>
  </si>
  <si>
    <t>Tepelná izolace parních ventilů DN10 - DN25</t>
  </si>
  <si>
    <t>631547213R</t>
  </si>
  <si>
    <t>pouzdro potrubní řezané; minerální vlákno; povrchová úprava Al fólie se skelnou mřížkou; vnitřní průměr 22,0 mm; tl. izolace 40,0 mm; provozní teplota  do 250 °C; tepelná vodivost (10°C) 0,0330 W/mK; tepelná vodivost (50°C) 0,037 W/mK</t>
  </si>
  <si>
    <t>Odkaz na mn. položky pořadí 21 : 31,20000</t>
  </si>
  <si>
    <t>Odkaz na mn. položky pořadí 22 : 78,00000</t>
  </si>
  <si>
    <t>Odkaz na mn. položky pořadí 23 : 27,00000</t>
  </si>
  <si>
    <t>631547319R</t>
  </si>
  <si>
    <t>pouzdro potrubní řezané; minerální vlákno; povrchová úprava Al fólie se skelnou mřížkou; vnitřní průměr 60,0 mm; tl. izolace 50,0 mm; provozní teplota  do 250 °C; tepelná vodivost (10°C) 0,0330 W/mK; tepelná vodivost (50°C) 0,037 W/mK</t>
  </si>
  <si>
    <t>Odkaz na mn. položky pořadí 24 : 16,10000</t>
  </si>
  <si>
    <t>631547422R</t>
  </si>
  <si>
    <t>pouzdro potrubní řezané; minerální vlákno; povrchová úprava Al fólie se skelnou mřížkou; vnitřní průměr 76,0 mm; tl. izolace 60,0 mm; provozní teplota  do 250 °C; tepelná vodivost (10°C) 0,0330 W/mK; tepelná vodivost (50°C) 0,037 W/mK</t>
  </si>
  <si>
    <t>Odkaz na mn. položky pořadí 25 : 103,00000</t>
  </si>
  <si>
    <t>732058212</t>
  </si>
  <si>
    <t>Parní trubkový rozdělovač, hrdlo 3xDN65, včetně uchycení a tep. izolace</t>
  </si>
  <si>
    <t>733190106R00</t>
  </si>
  <si>
    <t>Tlakové zkoušky potrubí ocelových závitových, plastových, měděných do DN 32</t>
  </si>
  <si>
    <t>733190107R00</t>
  </si>
  <si>
    <t>Tlakové zkoušky potrubí ocelových závitových, plastových, měděných přes DN 32 do DN 40</t>
  </si>
  <si>
    <t>230011014R00101</t>
  </si>
  <si>
    <t>Montáž trubky ocelové 21,3 x 2,6</t>
  </si>
  <si>
    <t>14470101R</t>
  </si>
  <si>
    <t>trubka bezešvá P235GH,St.35.8; vnější průměr 21,3 mm; tloušťka stěny 2,6 mm; vhodná pro tlaková zařízení</t>
  </si>
  <si>
    <t>525733a2</t>
  </si>
  <si>
    <t>Připojení na stávající rozvod páry do DN100</t>
  </si>
  <si>
    <t>733190232R0022</t>
  </si>
  <si>
    <t>Tlaková zkouška ocelového hladkého potrubí do D 133</t>
  </si>
  <si>
    <t>734234123R00</t>
  </si>
  <si>
    <t>Kohout kulový, mosazný, DN 20, PN 50, vnitřní-vnitřní, včetně dodávky materiálu</t>
  </si>
  <si>
    <t>734234124R00</t>
  </si>
  <si>
    <t>Kohout kulový, mosazný, DN 25, PN 50, vnitřní-vnitřní, včetně dodávky materiálu</t>
  </si>
  <si>
    <t>734234123R001</t>
  </si>
  <si>
    <t>Uzavírací armatura DN15; pára/kondnezát</t>
  </si>
  <si>
    <t>734234128R001</t>
  </si>
  <si>
    <t>Odvadeč kondenzátu plovákový, DN 20</t>
  </si>
  <si>
    <t>734234128R0012</t>
  </si>
  <si>
    <t>Odvadeč kondenzátu kapslový, DN 15, včetně ZK a F</t>
  </si>
  <si>
    <t>734234128R0013</t>
  </si>
  <si>
    <t>Odvadeč kondenzátu kapslový, DN 10, včetně ZK a F</t>
  </si>
  <si>
    <t>734244423R001</t>
  </si>
  <si>
    <t>Klapka zpětná DN20</t>
  </si>
  <si>
    <t>4223170102Rp5</t>
  </si>
  <si>
    <t>Uzavírací armatura páry DN65, pro páru; příruba</t>
  </si>
  <si>
    <t>783425750R0011</t>
  </si>
  <si>
    <t>Nátěr potrubí do DN 125 mm</t>
  </si>
  <si>
    <t>GNOME 485</t>
  </si>
  <si>
    <t>Převodník ModBus 485/Ethernet + zdroj + držák</t>
  </si>
  <si>
    <t>SW.MaR</t>
  </si>
  <si>
    <t>Software (řídící jednotky) I/O</t>
  </si>
  <si>
    <t>SW.M-Bus</t>
  </si>
  <si>
    <t>Integrace protokolu M-Bus cca 20 měřidel</t>
  </si>
  <si>
    <t>SW.ModBus</t>
  </si>
  <si>
    <t>Integrace vyvíječe páry</t>
  </si>
  <si>
    <t>M4-CGM09090-0</t>
  </si>
  <si>
    <t>Regulátor CGM: 7UI, 2DI, 3DO, 4CO a 2AO, 24 VAC</t>
  </si>
  <si>
    <t>M4-SNC16121-0</t>
  </si>
  <si>
    <t>Metasys SNC16, 10UI, 6 BI, 4 AO, 4BO a 4 CO. Komunikace Ethernet, 1 FC Bus, 1 SA Bus, 2x USB., Podpora až 50 zařízení na FC Bus/Trunk</t>
  </si>
  <si>
    <t>MSIOM37330</t>
  </si>
  <si>
    <t>16-bodový  IOM, 8 DI, 8 DO, 24 VAC</t>
  </si>
  <si>
    <t>SIS-MBUSNCLL-0E</t>
  </si>
  <si>
    <t>Koncentrátor dat pro M-Bus (RS485 na IP), max. 100 M-Bus zařízení, 24 VAC napájení</t>
  </si>
  <si>
    <t>TAD0701-0</t>
  </si>
  <si>
    <t>7" 16:9 Dotykový displej, BACnet, web server</t>
  </si>
  <si>
    <t>270XT-95008</t>
  </si>
  <si>
    <t>Termostat protimrazové ochrany-10/12,5°C, kapilára 6m</t>
  </si>
  <si>
    <t>A19ABC-9011</t>
  </si>
  <si>
    <t>Kapilární nebo ponorný termostat s nastavitelnou diferencí 40/120°C vč.jímky</t>
  </si>
  <si>
    <t>DP2500-R8</t>
  </si>
  <si>
    <t>Diferenciální snímač tlaku vzduchu, konfigurace rozsahu od 0..100Pa do 0..2500Pa , výstup 0-10V nebo, 0-24mA, 24VAC, IP54</t>
  </si>
  <si>
    <t>DS</t>
  </si>
  <si>
    <t>Hladinová sonda dvojelektrodová - zaplavení, pro snímač zaplavení DZ,SZ1…4, IP65, montáž na stěnu</t>
  </si>
  <si>
    <t>DZ4</t>
  </si>
  <si>
    <t>Snímač hladiny - zaplavení, releový výstup 24VAC/6A, nap. 24 VAC/DC, IP20, montáž na DIN lištu, pro, vodivostní sondu DS</t>
  </si>
  <si>
    <t>GC20N</t>
  </si>
  <si>
    <t>dvoustupňový detektor (střední kotelny průmyslová zařízení)</t>
  </si>
  <si>
    <t>GIC40</t>
  </si>
  <si>
    <t>detektor oxidu uhelnatého (kotelny hromadné garáže technolog. provozy)</t>
  </si>
  <si>
    <t>KIT012N600</t>
  </si>
  <si>
    <t>Kapilární svorka 270XT/A11, 6ks</t>
  </si>
  <si>
    <t>M9116GGA1N</t>
  </si>
  <si>
    <t>Servopohon, 24V AC/DC, 16Nm, 80sec, proporcionální řízení,</t>
  </si>
  <si>
    <t>M9220-BGA-1</t>
  </si>
  <si>
    <t>Servopohon se zpětnou pružinou  24V AC/DC, 20Nm, 57/15sec,přírůstkové řízení</t>
  </si>
  <si>
    <t>NZ34DIN</t>
  </si>
  <si>
    <t>napájecí zdroj pro pevné dvoustupňové detektory - slouží jako ústředna pro 3 výstupní signály</t>
  </si>
  <si>
    <t>Optima compact</t>
  </si>
  <si>
    <t>Tlakově nezávislý ventil DN50, Q=10,75m3/h, pohon 24V, 0-10V</t>
  </si>
  <si>
    <t>P233A-4-AHC</t>
  </si>
  <si>
    <t>Diferenční tlakový spínač, 0,5 až 4 mbar vč. montážní konzole a 2m PVC trubičky 4/7mm</t>
  </si>
  <si>
    <t>P499VBS401C</t>
  </si>
  <si>
    <t>Tlakový převodník; rozsah -1..8bar; 0..10Vdc; tlak. připojení 1/4 SAE, vnější závit; el. připojení, DIN 43650-C</t>
  </si>
  <si>
    <t>Připojení všech motorů, snímačů a ostatní technologií připojené na MaR</t>
  </si>
  <si>
    <t>REGIN SDD-OE65-RAC</t>
  </si>
  <si>
    <t>detektor kouře</t>
  </si>
  <si>
    <t>SEM</t>
  </si>
  <si>
    <t>Sirénka, 92 dB, nap. 230 VAC</t>
  </si>
  <si>
    <t>TM31400000</t>
  </si>
  <si>
    <t>Snímač teploty PT1000, prostorový</t>
  </si>
  <si>
    <t>TS-6300W-F200</t>
  </si>
  <si>
    <t>CU jímka, 120 mm, 25 bar, závit R 1/2</t>
  </si>
  <si>
    <t>TS6360DA10</t>
  </si>
  <si>
    <t>Snímač teploty; Pt1000, 138 mm tyčový</t>
  </si>
  <si>
    <t>TS6360DB10</t>
  </si>
  <si>
    <t>Čidlo teploty kanálové Pt1000</t>
  </si>
  <si>
    <t>TS6360E050</t>
  </si>
  <si>
    <t>Snímač teploty; Pt1000, venkovní, šedivá barva</t>
  </si>
  <si>
    <t>TS6360S000</t>
  </si>
  <si>
    <t>Snímač teploty; Pt1000, příložný</t>
  </si>
  <si>
    <t>VA77061001</t>
  </si>
  <si>
    <t>Samonastavovací elektrický pohon, 500 N, IP54, proporcion. ovládání 0-10 V DC, 24 V AC, pro VG7000,, el. přestavení</t>
  </si>
  <si>
    <t>VG7802ET</t>
  </si>
  <si>
    <t>Třícestný směš. bronzový ventil, PN 16, DN 15, válcový závit, Kv1,6 m3/h</t>
  </si>
  <si>
    <t>VG7802FT</t>
  </si>
  <si>
    <t>Třícestný směš. bronzový ventil, PN 16, DN 15, válcový závit, Kv 2,5 m3/h</t>
  </si>
  <si>
    <t>VG7802LT</t>
  </si>
  <si>
    <t>Třícestný směš. bronzový ventil, PN 16, DN20, válcový závit, Kv 6,3 m3/h</t>
  </si>
  <si>
    <t>VN-1-J</t>
  </si>
  <si>
    <t>Výstražný nápis</t>
  </si>
  <si>
    <t>XALJ178</t>
  </si>
  <si>
    <t>Ovládací skříňka kompetni (STOP tlačítko s aretací)</t>
  </si>
  <si>
    <t>Tlakově nezávislý ventil DN32, Q=3,5m3/h, pohon 24V, 0-10V</t>
  </si>
  <si>
    <t>R-položka</t>
  </si>
  <si>
    <t>POL12_1</t>
  </si>
  <si>
    <t>Sirénka, 92 Db + optická signal., nap. 230 VAC</t>
  </si>
  <si>
    <t>RM4</t>
  </si>
  <si>
    <t>Skříňový rozvaděč cca 2000/1000/400  včetně příslušenství , včetně náplně</t>
  </si>
  <si>
    <t>JYTY 2x1</t>
  </si>
  <si>
    <t>Kabel CYKY-J 3x1,5</t>
  </si>
  <si>
    <t>Kabel CYKY-J 4x2,5</t>
  </si>
  <si>
    <t>JYTY 4X1</t>
  </si>
  <si>
    <t>Kabel CYKY-J 5x1,5</t>
  </si>
  <si>
    <t>Vodič CYY 6mm2</t>
  </si>
  <si>
    <t>Kabelová trasa - žlab 62/50 + příchytky, kolena a potřebný materiál</t>
  </si>
  <si>
    <t>Kabelová trasa - žlab 125/50 + příchytky, kolena a potřebný materiál</t>
  </si>
  <si>
    <t>Kabelová trasa - pod omítku včetně vysekání</t>
  </si>
  <si>
    <t>Trubka pevná bezhalogenová včetně příchytek</t>
  </si>
  <si>
    <t>Trubka ohebná bezhalogenová včetně příchytek</t>
  </si>
  <si>
    <t>Montážní, instalační a nosný materiál, ukončení kabelů, ochranné trubky, ochranné pospojení, požární, ucpávky, nátěry, drobné zednické práce, průrazy a průchody zdivem a stropy, měření kabeláže a</t>
  </si>
  <si>
    <t>všechny další práce a dodávky nutné k dokončení prací</t>
  </si>
  <si>
    <t>Demontážní práce na předávací stanici</t>
  </si>
  <si>
    <t>Pol__0055</t>
  </si>
  <si>
    <t>Připojení do nového vizualizačního SW Metasys ADS</t>
  </si>
  <si>
    <t>Pol__0056</t>
  </si>
  <si>
    <t>Doplnění grafiky pro přidávané technologie</t>
  </si>
  <si>
    <t>Pol__0057</t>
  </si>
  <si>
    <t>Doplnění trendů, alarmové database</t>
  </si>
  <si>
    <t>Pol__0058</t>
  </si>
  <si>
    <t>Konfigurace vizualizačního programu, přístup na WEB</t>
  </si>
  <si>
    <t>Pol__0059</t>
  </si>
  <si>
    <t>Nastavení zařízení, zaregulování a uvedení do provozu</t>
  </si>
  <si>
    <t>Pol__0060</t>
  </si>
  <si>
    <t>Revize</t>
  </si>
  <si>
    <t>Pol__0061</t>
  </si>
  <si>
    <t>Zaškolení obsluhy</t>
  </si>
  <si>
    <t>Pol__0062</t>
  </si>
  <si>
    <t>Výrobní dokumentaci</t>
  </si>
  <si>
    <t>Pol__0063</t>
  </si>
  <si>
    <t>Dokumentace  skutečný stav</t>
  </si>
  <si>
    <t>Pol__0064</t>
  </si>
  <si>
    <t>Všechny ostatní dodávky a práce nutné pro dokončení díla</t>
  </si>
  <si>
    <t>Pol__0065</t>
  </si>
  <si>
    <t>Získání souhlasu od TiČR</t>
  </si>
  <si>
    <t>K001</t>
  </si>
  <si>
    <t>Úprava a veškeré doplnění do rozvaděče RH</t>
  </si>
  <si>
    <t>K001a</t>
  </si>
  <si>
    <t>Výměna elektroměru pro kuchyň za nový nepřímý s komunikací M-Bus 160A/5A s veškerým příslušenstvím</t>
  </si>
  <si>
    <t>K001b</t>
  </si>
  <si>
    <t>Výměna elektroměru pro prádelnu za nový nepřímý s komunikací M-Bus 200A/5A s veškerým příslušenstvím</t>
  </si>
  <si>
    <t>K002</t>
  </si>
  <si>
    <t>Rozvaděč  R5</t>
  </si>
  <si>
    <t>K003</t>
  </si>
  <si>
    <t>Rozvaděč  R6</t>
  </si>
  <si>
    <t>K004</t>
  </si>
  <si>
    <t>Přisazené LED svítidlo 4100 840 ET 1xLED 4128lm 27,6W</t>
  </si>
  <si>
    <t>K005</t>
  </si>
  <si>
    <t>Přisazené LED svítidlo 4000 IP44 OPAL 595x295mm</t>
  </si>
  <si>
    <t>K006</t>
  </si>
  <si>
    <t>Zavěšené LED svítidlo panel 5400-4300 840 RAL9016</t>
  </si>
  <si>
    <t>K007</t>
  </si>
  <si>
    <t>Nouzové LED svítidlo S M1 180 M AT IP65 3,3W</t>
  </si>
  <si>
    <t>K008</t>
  </si>
  <si>
    <t>Přisazené kruhové LED svítidlo 2100 830 18W IP65</t>
  </si>
  <si>
    <t>Vodiče silové celoplastové s měděným jádrem a PVC izolací, jmenovité napětí 0,45/0,75 kV, zkušební napětí 2,5 kV, provozní teplota -35 až +70 °C, barevné značení žil dle ČSN 33 0166 ed.2:2002, odolné proti UV záření a proti šíření plamene dle ČSN EN 50265-2-1</t>
  </si>
  <si>
    <t>K013</t>
  </si>
  <si>
    <t>K014</t>
  </si>
  <si>
    <t>Kabel CYKY-O 3x1,5</t>
  </si>
  <si>
    <t>K015</t>
  </si>
  <si>
    <t>K016</t>
  </si>
  <si>
    <t>Kabel CYKY-J 3x2,5</t>
  </si>
  <si>
    <t>K017</t>
  </si>
  <si>
    <t>Kabel CYKY-J 5x2,5</t>
  </si>
  <si>
    <t>K018</t>
  </si>
  <si>
    <t>Kabel CYKY-J 5x4</t>
  </si>
  <si>
    <t>K019</t>
  </si>
  <si>
    <t>Kabel CYKY 5x6</t>
  </si>
  <si>
    <t>K020</t>
  </si>
  <si>
    <t>Kabel CYKY 5x10</t>
  </si>
  <si>
    <t>K021</t>
  </si>
  <si>
    <t>Kabel CYKY 4x16</t>
  </si>
  <si>
    <t>K022</t>
  </si>
  <si>
    <t>Kabel CYKY 5x16</t>
  </si>
  <si>
    <t>K023</t>
  </si>
  <si>
    <t>Kabel CYKY 4x50</t>
  </si>
  <si>
    <t>K024</t>
  </si>
  <si>
    <t>Vodič CYA 25 z/žl, včetně ukončení</t>
  </si>
  <si>
    <t>K025</t>
  </si>
  <si>
    <t>Vodič CYA 16 z/žl, včetně ukončení</t>
  </si>
  <si>
    <t>K026</t>
  </si>
  <si>
    <t>Vodič CYA 10 z/žl, včetně ukončení</t>
  </si>
  <si>
    <t>K027</t>
  </si>
  <si>
    <t>Vodič CYA 6 z/žl, včetně ukončení</t>
  </si>
  <si>
    <t>K028</t>
  </si>
  <si>
    <t>Plastová lišta 70x40  včetně rohových a koncových dílů</t>
  </si>
  <si>
    <t>K029</t>
  </si>
  <si>
    <t>Plastová lišta 150x60 včetně rohových a koncových dílů</t>
  </si>
  <si>
    <t>K030</t>
  </si>
  <si>
    <t>Kabelový žlab šířky 250 včetně rohových dílů, příslušenství a nosné konstrukce</t>
  </si>
  <si>
    <t>K031</t>
  </si>
  <si>
    <t>Kabelový žlab šířky 150 včetně rohových dílů, příslušenství a nosné konstrukce</t>
  </si>
  <si>
    <t>K032</t>
  </si>
  <si>
    <t>Elektroinstalační trubka pevná O16</t>
  </si>
  <si>
    <t>K033</t>
  </si>
  <si>
    <t>Elektroinstalační trubka pevná O20</t>
  </si>
  <si>
    <t>K034</t>
  </si>
  <si>
    <t>Elektroinstalační trubka pevná O25</t>
  </si>
  <si>
    <t>K035</t>
  </si>
  <si>
    <t>Elektroinstalační trubka pevná O32</t>
  </si>
  <si>
    <t>K036</t>
  </si>
  <si>
    <t>Elektroinstalační trubka pevná O40</t>
  </si>
  <si>
    <t>K037</t>
  </si>
  <si>
    <t>Elektroinstalační trubka ohebná O16</t>
  </si>
  <si>
    <t>K038</t>
  </si>
  <si>
    <t>Elektroinstalační trubka ohebná O20</t>
  </si>
  <si>
    <t>K039</t>
  </si>
  <si>
    <t>Elektroinstalační trubka ohebná O25</t>
  </si>
  <si>
    <t>K040</t>
  </si>
  <si>
    <t>Elektroinstalační trubka ohebná O32</t>
  </si>
  <si>
    <t>K041</t>
  </si>
  <si>
    <t>Elektroinstalační trubka ohebná O40</t>
  </si>
  <si>
    <t>K042</t>
  </si>
  <si>
    <t>Nosné konstrukce do 10kg</t>
  </si>
  <si>
    <t>K043</t>
  </si>
  <si>
    <t>Nosné konstrukce do 50kg</t>
  </si>
  <si>
    <t>K044</t>
  </si>
  <si>
    <t>Příslušenství pro elektroinstalační trubky</t>
  </si>
  <si>
    <t>K045</t>
  </si>
  <si>
    <t>Krabice přístrojová pod omítku, jednonásobná</t>
  </si>
  <si>
    <t>K046</t>
  </si>
  <si>
    <t>Krabice přístrojová pod omítku, dvojnásobná</t>
  </si>
  <si>
    <t>K047</t>
  </si>
  <si>
    <t>Krabice přístrojová pod omítku, trojnásobná</t>
  </si>
  <si>
    <t>K048</t>
  </si>
  <si>
    <t>Krabice na povrch, IP66</t>
  </si>
  <si>
    <t>K049</t>
  </si>
  <si>
    <t>Zásuvka jednonásobná 2P+PE, 250V/16A IP20</t>
  </si>
  <si>
    <t>K050</t>
  </si>
  <si>
    <t>Zásuvka jednonásobná 2P+PE, 250V/16A IP44</t>
  </si>
  <si>
    <t>K051</t>
  </si>
  <si>
    <t>Zásuvka dvojnásobná 2P+PE, 250V/16A</t>
  </si>
  <si>
    <t>K052</t>
  </si>
  <si>
    <t>Zásuvka trojnásobná 2P+PE, 250V/16A</t>
  </si>
  <si>
    <t>K053</t>
  </si>
  <si>
    <t>Zásuvka průmyslová 400V/16A IP44</t>
  </si>
  <si>
    <t>K054</t>
  </si>
  <si>
    <t>Vypínač řazení 1 10A</t>
  </si>
  <si>
    <t>K055</t>
  </si>
  <si>
    <t>Vypínač řazení 5 10A</t>
  </si>
  <si>
    <t>K056</t>
  </si>
  <si>
    <t>Vypínač řazení 6 10A</t>
  </si>
  <si>
    <t>K057</t>
  </si>
  <si>
    <t>Vypínač řazení 6+6 10A</t>
  </si>
  <si>
    <t>K063</t>
  </si>
  <si>
    <t>Detektor pohybu a přítomnosti</t>
  </si>
  <si>
    <t>K064</t>
  </si>
  <si>
    <t>Hlavní ochranná přípojnice HOP, kompletní</t>
  </si>
  <si>
    <t>K065</t>
  </si>
  <si>
    <t>Spojovací a nosný materiál</t>
  </si>
  <si>
    <t>K066</t>
  </si>
  <si>
    <t>Drobný úložný a montážní materiál</t>
  </si>
  <si>
    <t>K067</t>
  </si>
  <si>
    <t>Zásuvková skříň, s jističi, proudovým chráničem, 1x zásuvka 400V/32A, 1x zásuvka 400V/16A, 2x, zásuvka 230V/16A,  IP44, vč. instalace</t>
  </si>
  <si>
    <t>K069</t>
  </si>
  <si>
    <t>Vyrážecí aretační tlačítko stop technologie v krytu, vč. instalace</t>
  </si>
  <si>
    <t>K070</t>
  </si>
  <si>
    <t>Vývod ukončený na svorkovnici, nebo zařízení</t>
  </si>
  <si>
    <t>K071</t>
  </si>
  <si>
    <t>Kontrola, meření, revize a případné doplnění</t>
  </si>
  <si>
    <t>K072</t>
  </si>
  <si>
    <t>Prostupy stěnou včetně začištění</t>
  </si>
  <si>
    <t>K073</t>
  </si>
  <si>
    <t>Prostupy stropem včetně začištění</t>
  </si>
  <si>
    <t>K074</t>
  </si>
  <si>
    <t>Prostupy střešní konstrukcí včetně začištění</t>
  </si>
  <si>
    <t>K075</t>
  </si>
  <si>
    <t>Prostupy fasádou včetně začištění</t>
  </si>
  <si>
    <t>K076</t>
  </si>
  <si>
    <t>Průrazy požárně dělicí konstrukcí, včetně začištění</t>
  </si>
  <si>
    <t>K077</t>
  </si>
  <si>
    <t>Spojky wago</t>
  </si>
  <si>
    <t>K078</t>
  </si>
  <si>
    <t>Svorky a příslušenství</t>
  </si>
  <si>
    <t>K079</t>
  </si>
  <si>
    <t>Drážky pro kabeláž ve zdivu</t>
  </si>
  <si>
    <t>K080</t>
  </si>
  <si>
    <t>Vysekání kapes pro instalační krabice p.o.</t>
  </si>
  <si>
    <t>K081</t>
  </si>
  <si>
    <t>Protipožární přepážky a ucpávky komplet</t>
  </si>
  <si>
    <t>K082</t>
  </si>
  <si>
    <t>Popis prvků</t>
  </si>
  <si>
    <t>K083</t>
  </si>
  <si>
    <t>Bezbečnostní tabulky</t>
  </si>
  <si>
    <t>K084</t>
  </si>
  <si>
    <t>Koordinace s dodavatelem stavby a profesemi</t>
  </si>
  <si>
    <t>K085</t>
  </si>
  <si>
    <t>Sádra, montážní pěna</t>
  </si>
  <si>
    <t>K086</t>
  </si>
  <si>
    <t>Lešení  a plošiny montážní práce ve výšce</t>
  </si>
  <si>
    <t>K087</t>
  </si>
  <si>
    <t>Podíl prací jiných profesí</t>
  </si>
  <si>
    <t>K088</t>
  </si>
  <si>
    <t>Zařízení staveniště pro profesi elektro</t>
  </si>
  <si>
    <t>K089</t>
  </si>
  <si>
    <t>Nepředvídatelné okolnosti v průběhu realizace akce</t>
  </si>
  <si>
    <t>K090</t>
  </si>
  <si>
    <t>Uvedení do provozu</t>
  </si>
  <si>
    <t>K091</t>
  </si>
  <si>
    <t>Výchozí revize</t>
  </si>
  <si>
    <t>K092</t>
  </si>
  <si>
    <t>Protokol měření intenzity osvětlení</t>
  </si>
  <si>
    <t>K093</t>
  </si>
  <si>
    <t>K094</t>
  </si>
  <si>
    <t>Zkušební provoz, provozní zkoušky</t>
  </si>
  <si>
    <t>K095</t>
  </si>
  <si>
    <t>Komplexní vyzkoušení</t>
  </si>
  <si>
    <t>K096</t>
  </si>
  <si>
    <t>Zaškolení obsluhy, provozní řády a manuály</t>
  </si>
  <si>
    <t>K - D</t>
  </si>
  <si>
    <t>komíny - doprava</t>
  </si>
  <si>
    <t xml:space="preserve">ks    </t>
  </si>
  <si>
    <t>K - M</t>
  </si>
  <si>
    <t>komíny - montáž</t>
  </si>
  <si>
    <t>210</t>
  </si>
  <si>
    <t>Pomocné práce</t>
  </si>
  <si>
    <t>2131</t>
  </si>
  <si>
    <t>Revize odkouření</t>
  </si>
  <si>
    <t>72821</t>
  </si>
  <si>
    <t>Uzemnění komínu, propojení se stávající zemnící soustavou</t>
  </si>
  <si>
    <t>POL3_9</t>
  </si>
  <si>
    <t>K11</t>
  </si>
  <si>
    <t>Komín nerez, třísložkový, průměr 300 mm, účinná výška 8,50 m</t>
  </si>
  <si>
    <t>kompl</t>
  </si>
  <si>
    <t>Včetně tlumiče hluku</t>
  </si>
  <si>
    <t>K111</t>
  </si>
  <si>
    <t>Kouřovod, průměr 300 mm</t>
  </si>
  <si>
    <t>998731202R00</t>
  </si>
  <si>
    <t>Přesun hmot pro kotelny umístěné ve výšce (hloubce) do 12 m</t>
  </si>
  <si>
    <t>998731293R00</t>
  </si>
  <si>
    <t>Přesun hmot pro kotelny příplatek k ceně za zvětšený přesun přes vymezenou největší dopravní vzdálenost_x000D_
 do 500 m</t>
  </si>
  <si>
    <t>713411112R00</t>
  </si>
  <si>
    <t>Izolace tepelná potrubí rohožemi a drátem 2vrstvá, montáž</t>
  </si>
  <si>
    <t>722182021RT1</t>
  </si>
  <si>
    <t>Montáž izolačních skruží na potrubí přímé do DN 25, lepidlo ve specifikaci</t>
  </si>
  <si>
    <t>722182024RT1</t>
  </si>
  <si>
    <t>Montáž izolačních skruží na potrubí přímé do DN 40, lepidlo ve specifikaci</t>
  </si>
  <si>
    <t>722182008R00</t>
  </si>
  <si>
    <t>Montáž tepelné izolace potrubí samolepicí spoj nebo rychlouzávěr, přes DN 80 do DN 110</t>
  </si>
  <si>
    <t>631547214R</t>
  </si>
  <si>
    <t>pouzdro potrubní řezané; minerální vlákno; povrchová úprava Al fólie se skelnou mřížkou; vnitřní průměr 28,0 mm; tl. izolace 40,0 mm; provozní teplota  do 250 °C; tepelná vodivost (10°C) 0,0330 W/mK; tepelná vodivost (50°C) 0,037 W/mK</t>
  </si>
  <si>
    <t>631547315R</t>
  </si>
  <si>
    <t>pouzdro potrubní řezané; minerální vlákno; povrchová úprava Al fólie se skelnou mřížkou; vnitřní průměr 35,0 mm; tl. izolace 50,0 mm; provozní teplota  do 250 °C; tepelná vodivost (10°C) 0,0330 W/mK; tepelná vodivost (50°C) 0,037 W/mK</t>
  </si>
  <si>
    <t>631547317R</t>
  </si>
  <si>
    <t>pouzdro potrubní řezané; minerální vlákno; povrchová úprava Al fólie se skelnou mřížkou; vnitřní průměr 48,0 mm; tl. izolace 50,0 mm; provozní teplota  do 250 °C; tepelná vodivost (10°C) 0,0330 W/mK; tepelná vodivost (50°C) 0,037 W/mK</t>
  </si>
  <si>
    <t>631547318R</t>
  </si>
  <si>
    <t>pouzdro potrubní řezané; minerální vlákno; povrchová úprava Al fólie se skelnou mřížkou; vnitřní průměr 54,0 mm; tl. izolace 50,0 mm; provozní teplota  do 250 °C; tepelná vodivost (10°C) 0,0330 W/mK; tepelná vodivost (50°C) 0,037 W/mK</t>
  </si>
  <si>
    <t>631547324R</t>
  </si>
  <si>
    <t>pouzdro potrubní řezané; minerální vlákno; povrchová úprava Al fólie se skelnou mřížkou; vnitřní průměr 108,0 mm; tl. izolace 50,0 mm; provozní teplota  do 250 °C; tepelná vodivost (10°C) 0,0330 W/mK; tepelná vodivost (50°C) 0,037 W/mK</t>
  </si>
  <si>
    <t>Přesun hmot pro izolace tepelné, výšky do 6 m</t>
  </si>
  <si>
    <t>724399101R001</t>
  </si>
  <si>
    <t>Montáž úpravny vody</t>
  </si>
  <si>
    <t>7310111</t>
  </si>
  <si>
    <t>Manipulace  s parním vyvíječem uložení na základ</t>
  </si>
  <si>
    <t>731013</t>
  </si>
  <si>
    <t>Uvedení kotle do provozu, zaškolení obsluhy</t>
  </si>
  <si>
    <t>731023</t>
  </si>
  <si>
    <t>Uvedení hořáku do provozu</t>
  </si>
  <si>
    <t>731024</t>
  </si>
  <si>
    <t>Montáž plynové regulační řady vč. plynoměru</t>
  </si>
  <si>
    <t>941955004</t>
  </si>
  <si>
    <t>Lešení lehké pomocné, výška podlahy do 3,5 m</t>
  </si>
  <si>
    <t>42713051R</t>
  </si>
  <si>
    <t>kompresor  pístový; výkonnost 4,3 m3/h; max. tlak 1,0 MPa; připojovací rozměr DN8</t>
  </si>
  <si>
    <t>732144122</t>
  </si>
  <si>
    <t>Řídící jednotka parního vyvýječe, viz specifikace</t>
  </si>
  <si>
    <t>7321441231</t>
  </si>
  <si>
    <t>Parní vyvíječ 850 kg/hod, 8 bar, viz specifikace</t>
  </si>
  <si>
    <t>7321441245</t>
  </si>
  <si>
    <t>Vychlazovací nádrž s teplotní regulací, nerez, 100 l, viz specifikace</t>
  </si>
  <si>
    <t>7321442114</t>
  </si>
  <si>
    <t>Napájecí nádrž 310 l, termické odplynění do 0,8 MPa, viz specifikace</t>
  </si>
  <si>
    <t>732144521</t>
  </si>
  <si>
    <t>Chemická úpravna vody, viz specifikace</t>
  </si>
  <si>
    <t>732144522</t>
  </si>
  <si>
    <t>Kondenzátní přečerpávací stanice 310 l</t>
  </si>
  <si>
    <t>731014</t>
  </si>
  <si>
    <t>Doprava parního vyvíječe od výrobce</t>
  </si>
  <si>
    <t>733111213R00</t>
  </si>
  <si>
    <t>Potrubí z trubek závitových ocelových bezešvých, zesílených, v kotelnách a strojovnách, DN 15</t>
  </si>
  <si>
    <t>733111215R00</t>
  </si>
  <si>
    <t>Potrubí z trubek závitových ocelových bezešvých, zesílených, v kotelnách a strojovnách, DN 25</t>
  </si>
  <si>
    <t>733111216R00</t>
  </si>
  <si>
    <t>Potrubí z trubek závitových ocelových bezešvých, zesílených, v kotelnách a strojovnách, DN 32</t>
  </si>
  <si>
    <t>733111217R00</t>
  </si>
  <si>
    <t>Potrubí z trubek závitových ocelových bezešvých, zesílených, v kotelnách a strojovnách, DN 40</t>
  </si>
  <si>
    <t>733111218R00</t>
  </si>
  <si>
    <t>Potrubí z trubek závitových ocelových bezešvých, zesílených, v kotelnách a strojovnách, DN 50</t>
  </si>
  <si>
    <t>733121129R00</t>
  </si>
  <si>
    <t>Potrubí z trubek hladkých ocelových bezešvých tvářených za tepla_x000D_
 nízkotlaké, D 108, tloušťka stěny 5 mm</t>
  </si>
  <si>
    <t>722172312R00</t>
  </si>
  <si>
    <t>Potrubí z plastických hmot polypropylenové potrubí PP-R, D 25 mm, s 3,5 mm, PN 16, polyfúzně svařované, včetně zednických výpomocí</t>
  </si>
  <si>
    <t>734162433R00</t>
  </si>
  <si>
    <t>Odvaděč kondenzátu litinový, DN 25, PN 16, spoj s navařením přírub, včetně dodávky materiálu</t>
  </si>
  <si>
    <t xml:space="preserve">723235112R001 </t>
  </si>
  <si>
    <t>Kohout kulový,vnitřní-vnitřní z. DN 20</t>
  </si>
  <si>
    <t xml:space="preserve">723235113R001 </t>
  </si>
  <si>
    <t>Kohout kulový,vnitřní-vnitřní z. DN 25</t>
  </si>
  <si>
    <t>4223170102Rp2</t>
  </si>
  <si>
    <t>Uzavírací armatura páry DN100, pro páru; příruba</t>
  </si>
  <si>
    <t>4223170102Rp8</t>
  </si>
  <si>
    <t>Uzavírací armatura páry DN50, pro páru; příruba</t>
  </si>
  <si>
    <t>4223170102Rp81</t>
  </si>
  <si>
    <t>Uzavírací armatura páry DN40, pro páru; příruba</t>
  </si>
  <si>
    <t>734234124R0012</t>
  </si>
  <si>
    <t>Uzavírací armatura DN32; pára/kondnezát</t>
  </si>
  <si>
    <t xml:space="preserve">734164153R001 </t>
  </si>
  <si>
    <t>přírubový, DN 25, do přírub, PN 40</t>
  </si>
  <si>
    <t>734164154R001</t>
  </si>
  <si>
    <t>přírubový, DN 32, do přírub, PN 40</t>
  </si>
  <si>
    <t>734164155R001</t>
  </si>
  <si>
    <t>přírubový, DN 40, do přírub, PN 40</t>
  </si>
  <si>
    <t>734193254R0011</t>
  </si>
  <si>
    <t>Klapka zpětná, DN 25</t>
  </si>
  <si>
    <t>734193254R001</t>
  </si>
  <si>
    <t>Klapka zpětná, DN 32</t>
  </si>
  <si>
    <t xml:space="preserve">734193255R001 </t>
  </si>
  <si>
    <t>zpětná, DN 40</t>
  </si>
  <si>
    <t>734245423R001</t>
  </si>
  <si>
    <t>zpětná,2xvnitř.závit DN 25</t>
  </si>
  <si>
    <t>722235523R00</t>
  </si>
  <si>
    <t>Filtr vodovodní, mosazný, vnitřní-vnitřní závit , DN 25, PN 20, včetně dodávky materiálu</t>
  </si>
  <si>
    <t xml:space="preserve">734245424R001 </t>
  </si>
  <si>
    <t>Klapka zpětná,2xvnitř.závit DN 32</t>
  </si>
  <si>
    <t>734245425R001</t>
  </si>
  <si>
    <t>zpětná,2xvnitřní závit DN 40</t>
  </si>
  <si>
    <t>42251133R2</t>
  </si>
  <si>
    <t>Ventil pojistný DN 50/80, 8 bar</t>
  </si>
  <si>
    <t>734245422R00</t>
  </si>
  <si>
    <t>Klapka zpětná, mosazná, DN 20, PN 16, vnitřní-vnitřní závit, včetně dodávky materiálu</t>
  </si>
  <si>
    <t>734209113R00</t>
  </si>
  <si>
    <t>Montáž závitové armatury se dvěma závity, G 1/2", bez dodávky materiálu</t>
  </si>
  <si>
    <t xml:space="preserve">ZK15 : </t>
  </si>
  <si>
    <t>KK15 : 2</t>
  </si>
  <si>
    <t>734209114R00</t>
  </si>
  <si>
    <t>Montáž závitové armatury se dvěma závity, G 3/4", bez dodávky materiálu</t>
  </si>
  <si>
    <t>ZK20 : 1</t>
  </si>
  <si>
    <t>KK20 : 1</t>
  </si>
  <si>
    <t>KK25 : 2</t>
  </si>
  <si>
    <t>ZK25 : 5</t>
  </si>
  <si>
    <t>734209116R00</t>
  </si>
  <si>
    <t>Montáž závitové armatury se dvěma závity, G 5/4", bez dodávky materiálu</t>
  </si>
  <si>
    <t>ZK32 : 1</t>
  </si>
  <si>
    <t>734209117R00</t>
  </si>
  <si>
    <t>Montáž závitové armatury se dvěma závity, G 6/4", bez dodávky materiálu</t>
  </si>
  <si>
    <t>ZK40 : 1</t>
  </si>
  <si>
    <t>230038213R00</t>
  </si>
  <si>
    <t>Montáž přírub. armatur, 2 příruby, PN 16, DN 25</t>
  </si>
  <si>
    <t>230038414R00</t>
  </si>
  <si>
    <t>Montáž přírub. armatur, 2 příruby, PN 40, DN 32</t>
  </si>
  <si>
    <t>F32 : 1</t>
  </si>
  <si>
    <t>VU32 : 4</t>
  </si>
  <si>
    <t>230038415R00</t>
  </si>
  <si>
    <t>Montáž přírub. armatur, 2 příruby, PN 40, DN 40</t>
  </si>
  <si>
    <t>UV40 : 1</t>
  </si>
  <si>
    <t>F40 : 1</t>
  </si>
  <si>
    <t>230038416R00</t>
  </si>
  <si>
    <t>Montáž přírub. armatur, 2 příruby, PN 40, DN 50</t>
  </si>
  <si>
    <t>VU50 : 7</t>
  </si>
  <si>
    <t>F50 : 1</t>
  </si>
  <si>
    <t>230_BR_PV1</t>
  </si>
  <si>
    <t>Montáž pojistného ventilu DN 25/80, 4 bar</t>
  </si>
  <si>
    <t>230_BR_PV2</t>
  </si>
  <si>
    <t>Montáž pojistného ventilu DN 50/80, 8 bar</t>
  </si>
  <si>
    <t>767995106R00</t>
  </si>
  <si>
    <t>Výroba a montáž atypických kovovových doplňků staveb hmotnosti přes 100 do 250 kg</t>
  </si>
  <si>
    <t>01</t>
  </si>
  <si>
    <t>konstrukce pomocné zámečnické ( závěsy, podpěry)</t>
  </si>
  <si>
    <t>Subdodavatel</t>
  </si>
  <si>
    <t>POL11_1</t>
  </si>
  <si>
    <t>783424740R00</t>
  </si>
  <si>
    <t>Nátěry potrubí a armatur syntetické potrubí, do DN 50 mm, základní</t>
  </si>
  <si>
    <t>783426760R00</t>
  </si>
  <si>
    <t>Nátěry potrubí a armatur syntetické potrubí, do DN 150 mm, základní</t>
  </si>
  <si>
    <t>230038214R00</t>
  </si>
  <si>
    <t>Montáž přírub. armatur, 2 příruby, PN 16, DN 32</t>
  </si>
  <si>
    <t>1-72</t>
  </si>
  <si>
    <t>Identifikační označení a štítky</t>
  </si>
  <si>
    <t>73002</t>
  </si>
  <si>
    <t>Stavební přípomoci</t>
  </si>
  <si>
    <t>73003</t>
  </si>
  <si>
    <t>Zkušební provoz</t>
  </si>
  <si>
    <t>731025</t>
  </si>
  <si>
    <t>Měření emisí, vč.protokolu</t>
  </si>
  <si>
    <t>Pol__82</t>
  </si>
  <si>
    <t>Požární prostupy</t>
  </si>
  <si>
    <t>Včetně naložení na dopravní prostředek a složení na skládku, bez poplatku za skládku.</t>
  </si>
  <si>
    <t>904      R01</t>
  </si>
  <si>
    <t>Hzs-zkousky v ramci montaz.praci, Komplexni vyzkouseni</t>
  </si>
  <si>
    <t>h</t>
  </si>
  <si>
    <t>Prav.M</t>
  </si>
  <si>
    <t>1. etapa : 36</t>
  </si>
  <si>
    <t>2.etapa : 36</t>
  </si>
  <si>
    <t>904      R02</t>
  </si>
  <si>
    <t>Hzs-zkousky v ramci montaz.praci, Topná zkouška</t>
  </si>
  <si>
    <t>910      R00</t>
  </si>
  <si>
    <t>Hzs - predbezne obhlidky a revize</t>
  </si>
  <si>
    <t>900      930</t>
  </si>
  <si>
    <t>HZS- doprava osob</t>
  </si>
  <si>
    <t>900      RT4BR1</t>
  </si>
  <si>
    <t>HZS - příplatek za ztížené podmínky</t>
  </si>
  <si>
    <t>916      T00S2</t>
  </si>
  <si>
    <t>Hzs- napuštění po skončení prací upravenou vodou</t>
  </si>
  <si>
    <t>950</t>
  </si>
  <si>
    <t>73004</t>
  </si>
  <si>
    <t>Odborná prohlídka kotelny 91/93 Sb., certifikace BoSB</t>
  </si>
  <si>
    <t>POL3_1</t>
  </si>
  <si>
    <t>7311521</t>
  </si>
  <si>
    <t>Revizní kniha parního vyvíječe</t>
  </si>
  <si>
    <t>905.08</t>
  </si>
  <si>
    <t>Místní provozní řád kotelny - kompletní zpracování</t>
  </si>
  <si>
    <t>B0460_905.10</t>
  </si>
  <si>
    <t>Povinné vybavení kotelny (nasavač CO, lékárnička...)</t>
  </si>
  <si>
    <t>Pol__85</t>
  </si>
  <si>
    <t>Projekt skutečného stavu</t>
  </si>
  <si>
    <t>vrn3</t>
  </si>
  <si>
    <t>Mimostaveništní doprava</t>
  </si>
  <si>
    <t>723120202R00</t>
  </si>
  <si>
    <t>Potrubí z trubek černých závitových svařovaných DN 15</t>
  </si>
  <si>
    <t>723150316R00</t>
  </si>
  <si>
    <t>Potrubí ocelové hladké černé svařované D 133 mm, s 4,5 mm</t>
  </si>
  <si>
    <t>723235213R00</t>
  </si>
  <si>
    <t>Kohout kulový  , mosazný, závit vnitřní-vnitřní, DN 15, PN 5, včetně dodávky materiálu</t>
  </si>
  <si>
    <t>723235212R003112</t>
  </si>
  <si>
    <t>Kohout kulový, vypouštěcí - vzorkovací DN 15</t>
  </si>
  <si>
    <t>42285533R</t>
  </si>
  <si>
    <t>klapka mezipřírubová uzavírací; pro plynové instalace; materiál tělesa GGG 40 litina, disk litina GGG40, vložka EPDM,O-kroužek NBR; médium plyn; DN 65; provozní tlak PN 5, příruba PN10/PN16</t>
  </si>
  <si>
    <t>723219102R00</t>
  </si>
  <si>
    <t>Montáž plynovodních přírubových armatur DN 50</t>
  </si>
  <si>
    <t>723214122R0021</t>
  </si>
  <si>
    <t>Filtr plynový DN 40, závit</t>
  </si>
  <si>
    <t>734244424R00111</t>
  </si>
  <si>
    <t>Klapka zpětná DN40</t>
  </si>
  <si>
    <t>734244424R00131</t>
  </si>
  <si>
    <t>Regulátor tlaku plynu 100/3 kPa; nastavní výstupního tlaku 29 až 42 mbar</t>
  </si>
  <si>
    <t>723219101R0021</t>
  </si>
  <si>
    <t>Plynoměr rotační G65; DN 50; PN16</t>
  </si>
  <si>
    <t>7340122215</t>
  </si>
  <si>
    <t>Bezpečnostní armatura plynu DN50, závit</t>
  </si>
  <si>
    <t>783426360R00</t>
  </si>
  <si>
    <t>Nátěry potrubí a armatur syntetické potrubí, do DN 150 mm, dvojnásobné s 1x emailováním a základním nátěrem</t>
  </si>
  <si>
    <t>Odkaz na mn. položky pořadí 1 : 14,20000</t>
  </si>
  <si>
    <t>Odkaz na mn. položky pořadí 2 : 5,50000</t>
  </si>
  <si>
    <t>Odkaz na mn. položky pořadí 3 : 2,50000</t>
  </si>
  <si>
    <t>230230019R00</t>
  </si>
  <si>
    <t>Hlavní tlaková zkouška vzduchem 0,6 MPa, DN 125</t>
  </si>
  <si>
    <t>na vzdálenost 50 m</t>
  </si>
  <si>
    <t>R_3049925T00</t>
  </si>
  <si>
    <t>Komplexní a individuální funkční zkoušky dle Standardů</t>
  </si>
  <si>
    <t>R_3049927T00</t>
  </si>
  <si>
    <t xml:space="preserve">Zpracování Technologických postupů </t>
  </si>
  <si>
    <t>R_3049928T00</t>
  </si>
  <si>
    <t>Zpracování Dokumentace skutečného provedení a Dokladové části k Předávacímu protokolu Díla</t>
  </si>
  <si>
    <t>R_3049931T00</t>
  </si>
  <si>
    <t>Zřízení, provoz a likvidace zařízení staveniště vč spotřebovaných energií</t>
  </si>
  <si>
    <t>Doprava</t>
  </si>
  <si>
    <t>21</t>
  </si>
  <si>
    <t>Přesuny</t>
  </si>
  <si>
    <t>25</t>
  </si>
  <si>
    <t>Lešení</t>
  </si>
  <si>
    <t>22</t>
  </si>
  <si>
    <t>Zaregulování, vyzkoušení, předávací řízení</t>
  </si>
  <si>
    <t>27</t>
  </si>
  <si>
    <t>Dokumentace konečného provedení, návody, atesty,, prohlášení o shodě</t>
  </si>
  <si>
    <t>100</t>
  </si>
  <si>
    <t>Montáž potrubí VZT</t>
  </si>
  <si>
    <t>122</t>
  </si>
  <si>
    <t>Spojovací materiál</t>
  </si>
  <si>
    <t>123</t>
  </si>
  <si>
    <t>124</t>
  </si>
  <si>
    <t>Štítky pro označení potrubí</t>
  </si>
  <si>
    <t>Ochranná mřížka</t>
  </si>
  <si>
    <t>121</t>
  </si>
  <si>
    <t>Těsnící materiál</t>
  </si>
  <si>
    <t>12451</t>
  </si>
  <si>
    <t>Tlumič hluku VZT, tlumící kulisy, 1000x600x1500 mm</t>
  </si>
  <si>
    <t>1125411</t>
  </si>
  <si>
    <t>Protidešťová žaluzie pozink 1000x600, včetně síta a, upevňovacího rámečku, rozteč lamel 90mm,</t>
  </si>
  <si>
    <t>112541121</t>
  </si>
  <si>
    <t>Požární klapka EI30, DP1</t>
  </si>
  <si>
    <t>1331513</t>
  </si>
  <si>
    <t>Protidešťová proti žaluzie pozink, 1000x600, včetně síta a, upevňovacího rámečku, rozteč lamel 90mm,</t>
  </si>
  <si>
    <t>14a</t>
  </si>
  <si>
    <t>Čtyřhranné potrubí pozinkované sk. II  tvarovky</t>
  </si>
  <si>
    <t>14</t>
  </si>
  <si>
    <t>Čtyřhranné potrubí pozinkované sk. II rovné</t>
  </si>
  <si>
    <t>15</t>
  </si>
  <si>
    <t>Montážní, spojovací, těsnící a kotvící materiál</t>
  </si>
  <si>
    <t>42981170R</t>
  </si>
  <si>
    <t>potrubí spirálně vinuté; pozinkovaný plech; pr. 315,0 mm; l = 3 000 mm; použití pro rozvody vzduchu</t>
  </si>
  <si>
    <t>17</t>
  </si>
  <si>
    <t>Uzemnění žaluzií, propojení se stávající zemnící soustavou</t>
  </si>
  <si>
    <t>Pružná spojka ACOP 560</t>
  </si>
  <si>
    <t>998733101R00</t>
  </si>
  <si>
    <t>612421431R00</t>
  </si>
  <si>
    <t>Oprava vnitřních vápenných omítek stěn v množství opravované plochy přes 30 do 50 %,  štukových</t>
  </si>
  <si>
    <t>801-4</t>
  </si>
  <si>
    <t>612481211R00</t>
  </si>
  <si>
    <t>Vyztužení povrchu vnitřních stěn sklotextilní síťovinou bez dodávky síťoviny a stěrkového tmelu</t>
  </si>
  <si>
    <t>801-1</t>
  </si>
  <si>
    <t>631312411RM1</t>
  </si>
  <si>
    <t xml:space="preserve">Mazanina z betonu prostého tl. přes 50 do 80 mm třídy C 8/10 ,  </t>
  </si>
  <si>
    <t>(z kameniva) hlazená dřevěným hladítkem</t>
  </si>
  <si>
    <t>Včetně vytvoření dilatačních spár, bez zaplnění.</t>
  </si>
  <si>
    <t>415547866</t>
  </si>
  <si>
    <t>jímka plastová 0,5x0,5x0,75 m</t>
  </si>
  <si>
    <t>965042241RT6</t>
  </si>
  <si>
    <t>Bourání podkladů pod dlažby nebo litých celistvých dlažeb a mazanin  betonových nebo z litého asfaltu, tloušťky přes 100 mm, plochy přes 4 m2</t>
  </si>
  <si>
    <t>801-3</t>
  </si>
  <si>
    <t>971028561R00</t>
  </si>
  <si>
    <t>Vybourání otvorů ve zdivu kamenném a smíšeném ve zdivu smíšeném plochy do 1 m2, tloušťky do 600 mm</t>
  </si>
  <si>
    <t>základovém nebo nadzákladovém, včetně pomocného lešení o výšce podlahy do 1900 mm a pro zatížení do 1,5 kPa  (150 kg/m2),</t>
  </si>
  <si>
    <t>728314114R00</t>
  </si>
  <si>
    <t>Montáž protidešťové žaluzie do čtyřhranného potrubí, do průřezu 0,60 m2</t>
  </si>
  <si>
    <t>800-728</t>
  </si>
  <si>
    <t>230050031R00</t>
  </si>
  <si>
    <t>Montáž doplň. konstrukcí z profilových materiálů</t>
  </si>
  <si>
    <t>POL1_9</t>
  </si>
  <si>
    <t>767590110R00</t>
  </si>
  <si>
    <t>Montáž podlahových roštů</t>
  </si>
  <si>
    <t xml:space="preserve">m2    </t>
  </si>
  <si>
    <t>767590110R002</t>
  </si>
  <si>
    <t>Samozavírač na stávající dveře</t>
  </si>
  <si>
    <t>15411700R</t>
  </si>
  <si>
    <t>profil ocelový tenkostěnný otevřený válcovaný za studena tvar L; jakost S235 (11375); rovnoramenný; tl = 4,00 mm; a = 40,0 mm; b = 40,0 mm</t>
  </si>
  <si>
    <t>553963003R</t>
  </si>
  <si>
    <t>rošt pro odvodňovací žlab mřížkový; pozink; l = 500 mm; světlost žlabu 100 mm; zatížení A 15; průřez vtoku 845 cm2/m</t>
  </si>
  <si>
    <t>979087212R00</t>
  </si>
  <si>
    <t>Nakládání na dopravní prostředky suti</t>
  </si>
  <si>
    <t>822-1</t>
  </si>
  <si>
    <t>POL1_3</t>
  </si>
  <si>
    <t>pro vodorovnou dopravu</t>
  </si>
  <si>
    <t>979011221R00</t>
  </si>
  <si>
    <t>Svislá doprava suti a vybouraných hmot nošením za prvé podlaží pod základním podlažím</t>
  </si>
  <si>
    <t>979011229R00</t>
  </si>
  <si>
    <t>Svislá doprava suti a vybouraných hmot nošením příplatek za každé další podlaží pod prvním základním podlažím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</si>
  <si>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</si>
  <si>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</si>
  <si>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</si>
  <si>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</si>
  <si>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979981101R00</t>
  </si>
  <si>
    <t>Odvoz a likvidace suti bez příměsí - kontejnerem do 3 t</t>
  </si>
  <si>
    <t>RTS 18/ II</t>
  </si>
  <si>
    <t>979083112R00</t>
  </si>
  <si>
    <t>Vodorovné přemístění suti přes 100 m do 1000 m</t>
  </si>
  <si>
    <t>800-6</t>
  </si>
  <si>
    <t>včetně naložení na dopravní prostředek a složení,</t>
  </si>
  <si>
    <t>979990001R00</t>
  </si>
  <si>
    <t>Poplatek za skládku stavební suti, skupina 17 09 04 z Katalogu odpadů</t>
  </si>
  <si>
    <t>RTS 20/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</si>
</sst>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19" fillId="0" borderId="0" xfId="0" applyFont="1" applyBorder="1" applyAlignment="1">
      <alignment horizontal="center" vertical="top" shrinkToFit="1"/>
    </xf>
    <xf numFmtId="164" fontId="19" fillId="0" borderId="0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8" fillId="3" borderId="12" xfId="0" applyFont="1" applyFill="1" applyBorder="1" applyAlignment="1">
      <alignment horizontal="center" vertical="top" shrinkToFit="1"/>
    </xf>
    <xf numFmtId="164" fontId="8" fillId="3" borderId="12" xfId="0" applyNumberFormat="1" applyFont="1" applyFill="1" applyBorder="1" applyAlignment="1">
      <alignment vertical="top" shrinkToFit="1"/>
    </xf>
    <xf numFmtId="4" fontId="8" fillId="3" borderId="12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9" fillId="0" borderId="18" xfId="0" applyNumberFormat="1" applyFont="1" applyBorder="1" applyAlignment="1">
      <alignment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K29" sqref="K29"/>
    </sheetView>
  </sheetViews>
  <sheetFormatPr defaultRowHeight="12.5" x14ac:dyDescent="0.25"/>
  <sheetData>
    <row r="1" spans="1:7" ht="13" x14ac:dyDescent="0.3">
      <c r="A1" s="21" t="s">
        <v>38</v>
      </c>
    </row>
    <row r="2" spans="1:7" ht="57.75" customHeight="1" x14ac:dyDescent="0.25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TqemV8PHiFbdcd5dtKf0PctGpvEMhaJraCMIfiBEFeDuV5m8Gm8mUx0o5QjKhe4bPgdIMKdaZxa9a7aHsOZTbA==" saltValue="sBgOwB59HTwR77sRTDNBr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62</v>
      </c>
      <c r="C4" s="205" t="s">
        <v>63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184</v>
      </c>
      <c r="C8" s="257" t="s">
        <v>185</v>
      </c>
      <c r="D8" s="234"/>
      <c r="E8" s="235"/>
      <c r="F8" s="236"/>
      <c r="G8" s="236">
        <f>SUMIF(AG9:AG10,"&lt;&gt;NOR",G9:G10)</f>
        <v>0</v>
      </c>
      <c r="H8" s="236"/>
      <c r="I8" s="236">
        <f>SUM(I9:I10)</f>
        <v>0</v>
      </c>
      <c r="J8" s="236"/>
      <c r="K8" s="236">
        <f>SUM(K9:K10)</f>
        <v>0</v>
      </c>
      <c r="L8" s="236"/>
      <c r="M8" s="236">
        <f>SUM(M9:M10)</f>
        <v>0</v>
      </c>
      <c r="N8" s="235"/>
      <c r="O8" s="235">
        <f>SUM(O9:O10)</f>
        <v>0</v>
      </c>
      <c r="P8" s="235"/>
      <c r="Q8" s="235">
        <f>SUM(Q9:Q10)</f>
        <v>0</v>
      </c>
      <c r="R8" s="236"/>
      <c r="S8" s="236"/>
      <c r="T8" s="237"/>
      <c r="U8" s="231"/>
      <c r="V8" s="231">
        <f>SUM(V9:V10)</f>
        <v>0</v>
      </c>
      <c r="W8" s="231"/>
      <c r="X8" s="231"/>
      <c r="AG8" t="s">
        <v>266</v>
      </c>
    </row>
    <row r="9" spans="1:60" outlineLevel="1" x14ac:dyDescent="0.25">
      <c r="A9" s="242">
        <v>1</v>
      </c>
      <c r="B9" s="243" t="s">
        <v>1432</v>
      </c>
      <c r="C9" s="258" t="s">
        <v>1433</v>
      </c>
      <c r="D9" s="244" t="s">
        <v>413</v>
      </c>
      <c r="E9" s="245">
        <v>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414</v>
      </c>
      <c r="T9" s="248" t="s">
        <v>420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416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1" t="s">
        <v>1434</v>
      </c>
      <c r="D10" s="256"/>
      <c r="E10" s="256"/>
      <c r="F10" s="256"/>
      <c r="G10" s="256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355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13" x14ac:dyDescent="0.25">
      <c r="A11" s="232" t="s">
        <v>265</v>
      </c>
      <c r="B11" s="233" t="s">
        <v>188</v>
      </c>
      <c r="C11" s="257" t="s">
        <v>189</v>
      </c>
      <c r="D11" s="234"/>
      <c r="E11" s="235"/>
      <c r="F11" s="236"/>
      <c r="G11" s="236">
        <f>SUMIF(AG12:AG20,"&lt;&gt;NOR",G12:G20)</f>
        <v>0</v>
      </c>
      <c r="H11" s="236"/>
      <c r="I11" s="236">
        <f>SUM(I12:I20)</f>
        <v>0</v>
      </c>
      <c r="J11" s="236"/>
      <c r="K11" s="236">
        <f>SUM(K12:K20)</f>
        <v>0</v>
      </c>
      <c r="L11" s="236"/>
      <c r="M11" s="236">
        <f>SUM(M12:M20)</f>
        <v>0</v>
      </c>
      <c r="N11" s="235"/>
      <c r="O11" s="235">
        <f>SUM(O12:O20)</f>
        <v>0.04</v>
      </c>
      <c r="P11" s="235"/>
      <c r="Q11" s="235">
        <f>SUM(Q12:Q20)</f>
        <v>0.37</v>
      </c>
      <c r="R11" s="236"/>
      <c r="S11" s="236"/>
      <c r="T11" s="237"/>
      <c r="U11" s="231"/>
      <c r="V11" s="231">
        <f>SUM(V12:V20)</f>
        <v>25.22</v>
      </c>
      <c r="W11" s="231"/>
      <c r="X11" s="231"/>
      <c r="AG11" t="s">
        <v>266</v>
      </c>
    </row>
    <row r="12" spans="1:60" outlineLevel="1" x14ac:dyDescent="0.25">
      <c r="A12" s="242">
        <v>2</v>
      </c>
      <c r="B12" s="243" t="s">
        <v>1435</v>
      </c>
      <c r="C12" s="258" t="s">
        <v>1436</v>
      </c>
      <c r="D12" s="244" t="s">
        <v>381</v>
      </c>
      <c r="E12" s="245">
        <v>13.7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21</v>
      </c>
      <c r="M12" s="247">
        <f>G12*(1+L12/100)</f>
        <v>0</v>
      </c>
      <c r="N12" s="245">
        <v>4.6999999999999999E-4</v>
      </c>
      <c r="O12" s="245">
        <f>ROUND(E12*N12,2)</f>
        <v>0.01</v>
      </c>
      <c r="P12" s="245">
        <v>0</v>
      </c>
      <c r="Q12" s="245">
        <f>ROUND(E12*P12,2)</f>
        <v>0</v>
      </c>
      <c r="R12" s="247"/>
      <c r="S12" s="247" t="s">
        <v>414</v>
      </c>
      <c r="T12" s="248" t="s">
        <v>420</v>
      </c>
      <c r="U12" s="224">
        <v>0.27</v>
      </c>
      <c r="V12" s="224">
        <f>ROUND(E12*U12,2)</f>
        <v>3.7</v>
      </c>
      <c r="W12" s="224"/>
      <c r="X12" s="224" t="s">
        <v>272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416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61" t="s">
        <v>865</v>
      </c>
      <c r="D13" s="256"/>
      <c r="E13" s="256"/>
      <c r="F13" s="256"/>
      <c r="G13" s="256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13"/>
      <c r="Z13" s="213"/>
      <c r="AA13" s="213"/>
      <c r="AB13" s="213"/>
      <c r="AC13" s="213"/>
      <c r="AD13" s="213"/>
      <c r="AE13" s="213"/>
      <c r="AF13" s="213"/>
      <c r="AG13" s="213" t="s">
        <v>355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42">
        <v>3</v>
      </c>
      <c r="B14" s="243" t="s">
        <v>1437</v>
      </c>
      <c r="C14" s="258" t="s">
        <v>1438</v>
      </c>
      <c r="D14" s="244" t="s">
        <v>381</v>
      </c>
      <c r="E14" s="245">
        <v>37.1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21</v>
      </c>
      <c r="M14" s="247">
        <f>G14*(1+L14/100)</f>
        <v>0</v>
      </c>
      <c r="N14" s="245">
        <v>4.6999999999999999E-4</v>
      </c>
      <c r="O14" s="245">
        <f>ROUND(E14*N14,2)</f>
        <v>0.02</v>
      </c>
      <c r="P14" s="245">
        <v>0</v>
      </c>
      <c r="Q14" s="245">
        <f>ROUND(E14*P14,2)</f>
        <v>0</v>
      </c>
      <c r="R14" s="247"/>
      <c r="S14" s="247" t="s">
        <v>414</v>
      </c>
      <c r="T14" s="248" t="s">
        <v>420</v>
      </c>
      <c r="U14" s="224">
        <v>0.27</v>
      </c>
      <c r="V14" s="224">
        <f>ROUND(E14*U14,2)</f>
        <v>10.02</v>
      </c>
      <c r="W14" s="224"/>
      <c r="X14" s="224" t="s">
        <v>272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416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61" t="s">
        <v>865</v>
      </c>
      <c r="D15" s="256"/>
      <c r="E15" s="256"/>
      <c r="F15" s="256"/>
      <c r="G15" s="256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355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42">
        <v>4</v>
      </c>
      <c r="B16" s="243" t="s">
        <v>1439</v>
      </c>
      <c r="C16" s="258" t="s">
        <v>1440</v>
      </c>
      <c r="D16" s="244" t="s">
        <v>381</v>
      </c>
      <c r="E16" s="245">
        <v>24.9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21</v>
      </c>
      <c r="M16" s="247">
        <f>G16*(1+L16/100)</f>
        <v>0</v>
      </c>
      <c r="N16" s="245">
        <v>4.6999999999999999E-4</v>
      </c>
      <c r="O16" s="245">
        <f>ROUND(E16*N16,2)</f>
        <v>0.01</v>
      </c>
      <c r="P16" s="245">
        <v>0</v>
      </c>
      <c r="Q16" s="245">
        <f>ROUND(E16*P16,2)</f>
        <v>0</v>
      </c>
      <c r="R16" s="247"/>
      <c r="S16" s="247" t="s">
        <v>414</v>
      </c>
      <c r="T16" s="248" t="s">
        <v>420</v>
      </c>
      <c r="U16" s="224">
        <v>0.27</v>
      </c>
      <c r="V16" s="224">
        <f>ROUND(E16*U16,2)</f>
        <v>6.72</v>
      </c>
      <c r="W16" s="224"/>
      <c r="X16" s="224" t="s">
        <v>272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416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61" t="s">
        <v>865</v>
      </c>
      <c r="D17" s="256"/>
      <c r="E17" s="256"/>
      <c r="F17" s="256"/>
      <c r="G17" s="256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13"/>
      <c r="Z17" s="213"/>
      <c r="AA17" s="213"/>
      <c r="AB17" s="213"/>
      <c r="AC17" s="213"/>
      <c r="AD17" s="213"/>
      <c r="AE17" s="213"/>
      <c r="AF17" s="213"/>
      <c r="AG17" s="213" t="s">
        <v>355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49">
        <v>5</v>
      </c>
      <c r="B18" s="250" t="s">
        <v>1441</v>
      </c>
      <c r="C18" s="260" t="s">
        <v>1442</v>
      </c>
      <c r="D18" s="251" t="s">
        <v>413</v>
      </c>
      <c r="E18" s="252">
        <v>2</v>
      </c>
      <c r="F18" s="253"/>
      <c r="G18" s="254">
        <f>ROUND(E18*F18,2)</f>
        <v>0</v>
      </c>
      <c r="H18" s="253"/>
      <c r="I18" s="254">
        <f>ROUND(E18*H18,2)</f>
        <v>0</v>
      </c>
      <c r="J18" s="253"/>
      <c r="K18" s="254">
        <f>ROUND(E18*J18,2)</f>
        <v>0</v>
      </c>
      <c r="L18" s="254">
        <v>21</v>
      </c>
      <c r="M18" s="254">
        <f>G18*(1+L18/100)</f>
        <v>0</v>
      </c>
      <c r="N18" s="252">
        <v>0</v>
      </c>
      <c r="O18" s="252">
        <f>ROUND(E18*N18,2)</f>
        <v>0</v>
      </c>
      <c r="P18" s="252">
        <v>0</v>
      </c>
      <c r="Q18" s="252">
        <f>ROUND(E18*P18,2)</f>
        <v>0</v>
      </c>
      <c r="R18" s="254"/>
      <c r="S18" s="254" t="s">
        <v>414</v>
      </c>
      <c r="T18" s="255" t="s">
        <v>420</v>
      </c>
      <c r="U18" s="224">
        <v>0</v>
      </c>
      <c r="V18" s="224">
        <f>ROUND(E18*U18,2)</f>
        <v>0</v>
      </c>
      <c r="W18" s="224"/>
      <c r="X18" s="224" t="s">
        <v>272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416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49">
        <v>6</v>
      </c>
      <c r="B19" s="250" t="s">
        <v>1443</v>
      </c>
      <c r="C19" s="260" t="s">
        <v>1444</v>
      </c>
      <c r="D19" s="251" t="s">
        <v>381</v>
      </c>
      <c r="E19" s="252">
        <v>30</v>
      </c>
      <c r="F19" s="253"/>
      <c r="G19" s="254">
        <f>ROUND(E19*F19,2)</f>
        <v>0</v>
      </c>
      <c r="H19" s="253"/>
      <c r="I19" s="254">
        <f>ROUND(E19*H19,2)</f>
        <v>0</v>
      </c>
      <c r="J19" s="253"/>
      <c r="K19" s="254">
        <f>ROUND(E19*J19,2)</f>
        <v>0</v>
      </c>
      <c r="L19" s="254">
        <v>21</v>
      </c>
      <c r="M19" s="254">
        <f>G19*(1+L19/100)</f>
        <v>0</v>
      </c>
      <c r="N19" s="252">
        <v>2.0000000000000002E-5</v>
      </c>
      <c r="O19" s="252">
        <f>ROUND(E19*N19,2)</f>
        <v>0</v>
      </c>
      <c r="P19" s="252">
        <v>3.2000000000000002E-3</v>
      </c>
      <c r="Q19" s="252">
        <f>ROUND(E19*P19,2)</f>
        <v>0.1</v>
      </c>
      <c r="R19" s="254"/>
      <c r="S19" s="254" t="s">
        <v>414</v>
      </c>
      <c r="T19" s="255" t="s">
        <v>801</v>
      </c>
      <c r="U19" s="224">
        <v>5.2999999999999999E-2</v>
      </c>
      <c r="V19" s="224">
        <f>ROUND(E19*U19,2)</f>
        <v>1.59</v>
      </c>
      <c r="W19" s="224"/>
      <c r="X19" s="224" t="s">
        <v>272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416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49">
        <v>7</v>
      </c>
      <c r="B20" s="250" t="s">
        <v>1445</v>
      </c>
      <c r="C20" s="260" t="s">
        <v>1446</v>
      </c>
      <c r="D20" s="251" t="s">
        <v>381</v>
      </c>
      <c r="E20" s="252">
        <v>31</v>
      </c>
      <c r="F20" s="253"/>
      <c r="G20" s="254">
        <f>ROUND(E20*F20,2)</f>
        <v>0</v>
      </c>
      <c r="H20" s="253"/>
      <c r="I20" s="254">
        <f>ROUND(E20*H20,2)</f>
        <v>0</v>
      </c>
      <c r="J20" s="253"/>
      <c r="K20" s="254">
        <f>ROUND(E20*J20,2)</f>
        <v>0</v>
      </c>
      <c r="L20" s="254">
        <v>21</v>
      </c>
      <c r="M20" s="254">
        <f>G20*(1+L20/100)</f>
        <v>0</v>
      </c>
      <c r="N20" s="252">
        <v>9.0000000000000006E-5</v>
      </c>
      <c r="O20" s="252">
        <f>ROUND(E20*N20,2)</f>
        <v>0</v>
      </c>
      <c r="P20" s="252">
        <v>8.5800000000000008E-3</v>
      </c>
      <c r="Q20" s="252">
        <f>ROUND(E20*P20,2)</f>
        <v>0.27</v>
      </c>
      <c r="R20" s="254"/>
      <c r="S20" s="254" t="s">
        <v>414</v>
      </c>
      <c r="T20" s="255" t="s">
        <v>801</v>
      </c>
      <c r="U20" s="224">
        <v>0.10299999999999999</v>
      </c>
      <c r="V20" s="224">
        <f>ROUND(E20*U20,2)</f>
        <v>3.19</v>
      </c>
      <c r="W20" s="224"/>
      <c r="X20" s="224" t="s">
        <v>272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416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13" x14ac:dyDescent="0.25">
      <c r="A21" s="232" t="s">
        <v>265</v>
      </c>
      <c r="B21" s="233" t="s">
        <v>195</v>
      </c>
      <c r="C21" s="257" t="s">
        <v>196</v>
      </c>
      <c r="D21" s="234"/>
      <c r="E21" s="235"/>
      <c r="F21" s="236"/>
      <c r="G21" s="236">
        <f>SUMIF(AG22:AG26,"&lt;&gt;NOR",G22:G26)</f>
        <v>0</v>
      </c>
      <c r="H21" s="236"/>
      <c r="I21" s="236">
        <f>SUM(I22:I26)</f>
        <v>0</v>
      </c>
      <c r="J21" s="236"/>
      <c r="K21" s="236">
        <f>SUM(K22:K26)</f>
        <v>0</v>
      </c>
      <c r="L21" s="236"/>
      <c r="M21" s="236">
        <f>SUM(M22:M26)</f>
        <v>0</v>
      </c>
      <c r="N21" s="235"/>
      <c r="O21" s="235">
        <f>SUM(O22:O26)</f>
        <v>0</v>
      </c>
      <c r="P21" s="235"/>
      <c r="Q21" s="235">
        <f>SUM(Q22:Q26)</f>
        <v>0</v>
      </c>
      <c r="R21" s="236"/>
      <c r="S21" s="236"/>
      <c r="T21" s="237"/>
      <c r="U21" s="231"/>
      <c r="V21" s="231">
        <f>SUM(V22:V26)</f>
        <v>2.11</v>
      </c>
      <c r="W21" s="231"/>
      <c r="X21" s="231"/>
      <c r="AG21" t="s">
        <v>266</v>
      </c>
    </row>
    <row r="22" spans="1:60" outlineLevel="1" x14ac:dyDescent="0.25">
      <c r="A22" s="249">
        <v>8</v>
      </c>
      <c r="B22" s="250" t="s">
        <v>1447</v>
      </c>
      <c r="C22" s="260" t="s">
        <v>1448</v>
      </c>
      <c r="D22" s="251" t="s">
        <v>388</v>
      </c>
      <c r="E22" s="252">
        <v>4</v>
      </c>
      <c r="F22" s="253"/>
      <c r="G22" s="254">
        <f>ROUND(E22*F22,2)</f>
        <v>0</v>
      </c>
      <c r="H22" s="253"/>
      <c r="I22" s="254">
        <f>ROUND(E22*H22,2)</f>
        <v>0</v>
      </c>
      <c r="J22" s="253"/>
      <c r="K22" s="254">
        <f>ROUND(E22*J22,2)</f>
        <v>0</v>
      </c>
      <c r="L22" s="254">
        <v>21</v>
      </c>
      <c r="M22" s="254">
        <f>G22*(1+L22/100)</f>
        <v>0</v>
      </c>
      <c r="N22" s="252">
        <v>2.3000000000000001E-4</v>
      </c>
      <c r="O22" s="252">
        <f>ROUND(E22*N22,2)</f>
        <v>0</v>
      </c>
      <c r="P22" s="252">
        <v>0</v>
      </c>
      <c r="Q22" s="252">
        <f>ROUND(E22*P22,2)</f>
        <v>0</v>
      </c>
      <c r="R22" s="254"/>
      <c r="S22" s="254" t="s">
        <v>414</v>
      </c>
      <c r="T22" s="255" t="s">
        <v>420</v>
      </c>
      <c r="U22" s="224">
        <v>0.17</v>
      </c>
      <c r="V22" s="224">
        <f>ROUND(E22*U22,2)</f>
        <v>0.68</v>
      </c>
      <c r="W22" s="224"/>
      <c r="X22" s="224" t="s">
        <v>272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416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49">
        <v>9</v>
      </c>
      <c r="B23" s="250" t="s">
        <v>1449</v>
      </c>
      <c r="C23" s="260" t="s">
        <v>1450</v>
      </c>
      <c r="D23" s="251" t="s">
        <v>388</v>
      </c>
      <c r="E23" s="252">
        <v>2</v>
      </c>
      <c r="F23" s="253"/>
      <c r="G23" s="254">
        <f>ROUND(E23*F23,2)</f>
        <v>0</v>
      </c>
      <c r="H23" s="253"/>
      <c r="I23" s="254">
        <f>ROUND(E23*H23,2)</f>
        <v>0</v>
      </c>
      <c r="J23" s="253"/>
      <c r="K23" s="254">
        <f>ROUND(E23*J23,2)</f>
        <v>0</v>
      </c>
      <c r="L23" s="254">
        <v>21</v>
      </c>
      <c r="M23" s="254">
        <f>G23*(1+L23/100)</f>
        <v>0</v>
      </c>
      <c r="N23" s="252">
        <v>2.3000000000000001E-4</v>
      </c>
      <c r="O23" s="252">
        <f>ROUND(E23*N23,2)</f>
        <v>0</v>
      </c>
      <c r="P23" s="252">
        <v>0</v>
      </c>
      <c r="Q23" s="252">
        <f>ROUND(E23*P23,2)</f>
        <v>0</v>
      </c>
      <c r="R23" s="254"/>
      <c r="S23" s="254" t="s">
        <v>414</v>
      </c>
      <c r="T23" s="255" t="s">
        <v>420</v>
      </c>
      <c r="U23" s="224">
        <v>0.17</v>
      </c>
      <c r="V23" s="224">
        <f>ROUND(E23*U23,2)</f>
        <v>0.34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416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49">
        <v>10</v>
      </c>
      <c r="B24" s="250" t="s">
        <v>1451</v>
      </c>
      <c r="C24" s="260" t="s">
        <v>1452</v>
      </c>
      <c r="D24" s="251" t="s">
        <v>388</v>
      </c>
      <c r="E24" s="252">
        <v>1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2.3000000000000001E-4</v>
      </c>
      <c r="O24" s="252">
        <f>ROUND(E24*N24,2)</f>
        <v>0</v>
      </c>
      <c r="P24" s="252">
        <v>0</v>
      </c>
      <c r="Q24" s="252">
        <f>ROUND(E24*P24,2)</f>
        <v>0</v>
      </c>
      <c r="R24" s="254"/>
      <c r="S24" s="254" t="s">
        <v>414</v>
      </c>
      <c r="T24" s="255" t="s">
        <v>420</v>
      </c>
      <c r="U24" s="224">
        <v>0.17</v>
      </c>
      <c r="V24" s="224">
        <f>ROUND(E24*U24,2)</f>
        <v>0.17</v>
      </c>
      <c r="W24" s="224"/>
      <c r="X24" s="224" t="s">
        <v>272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416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9">
        <v>11</v>
      </c>
      <c r="B25" s="250" t="s">
        <v>1453</v>
      </c>
      <c r="C25" s="260" t="s">
        <v>1454</v>
      </c>
      <c r="D25" s="251" t="s">
        <v>388</v>
      </c>
      <c r="E25" s="252">
        <v>1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6.6E-4</v>
      </c>
      <c r="O25" s="252">
        <f>ROUND(E25*N25,2)</f>
        <v>0</v>
      </c>
      <c r="P25" s="252">
        <v>0</v>
      </c>
      <c r="Q25" s="252">
        <f>ROUND(E25*P25,2)</f>
        <v>0</v>
      </c>
      <c r="R25" s="254"/>
      <c r="S25" s="254" t="s">
        <v>414</v>
      </c>
      <c r="T25" s="255" t="s">
        <v>420</v>
      </c>
      <c r="U25" s="224">
        <v>0.23</v>
      </c>
      <c r="V25" s="224">
        <f>ROUND(E25*U25,2)</f>
        <v>0.23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416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49">
        <v>12</v>
      </c>
      <c r="B26" s="250" t="s">
        <v>1455</v>
      </c>
      <c r="C26" s="260" t="s">
        <v>1456</v>
      </c>
      <c r="D26" s="251" t="s">
        <v>388</v>
      </c>
      <c r="E26" s="252">
        <v>3</v>
      </c>
      <c r="F26" s="253"/>
      <c r="G26" s="254">
        <f>ROUND(E26*F26,2)</f>
        <v>0</v>
      </c>
      <c r="H26" s="253"/>
      <c r="I26" s="254">
        <f>ROUND(E26*H26,2)</f>
        <v>0</v>
      </c>
      <c r="J26" s="253"/>
      <c r="K26" s="254">
        <f>ROUND(E26*J26,2)</f>
        <v>0</v>
      </c>
      <c r="L26" s="254">
        <v>21</v>
      </c>
      <c r="M26" s="254">
        <f>G26*(1+L26/100)</f>
        <v>0</v>
      </c>
      <c r="N26" s="252">
        <v>6.6E-4</v>
      </c>
      <c r="O26" s="252">
        <f>ROUND(E26*N26,2)</f>
        <v>0</v>
      </c>
      <c r="P26" s="252">
        <v>0</v>
      </c>
      <c r="Q26" s="252">
        <f>ROUND(E26*P26,2)</f>
        <v>0</v>
      </c>
      <c r="R26" s="254"/>
      <c r="S26" s="254" t="s">
        <v>414</v>
      </c>
      <c r="T26" s="255" t="s">
        <v>420</v>
      </c>
      <c r="U26" s="224">
        <v>0.23</v>
      </c>
      <c r="V26" s="224">
        <f>ROUND(E26*U26,2)</f>
        <v>0.69</v>
      </c>
      <c r="W26" s="224"/>
      <c r="X26" s="224" t="s">
        <v>272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416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13" x14ac:dyDescent="0.25">
      <c r="A27" s="232" t="s">
        <v>265</v>
      </c>
      <c r="B27" s="233" t="s">
        <v>209</v>
      </c>
      <c r="C27" s="257" t="s">
        <v>210</v>
      </c>
      <c r="D27" s="234"/>
      <c r="E27" s="235"/>
      <c r="F27" s="236"/>
      <c r="G27" s="236">
        <f>SUMIF(AG28:AG28,"&lt;&gt;NOR",G28:G28)</f>
        <v>0</v>
      </c>
      <c r="H27" s="236"/>
      <c r="I27" s="236">
        <f>SUM(I28:I28)</f>
        <v>0</v>
      </c>
      <c r="J27" s="236"/>
      <c r="K27" s="236">
        <f>SUM(K28:K28)</f>
        <v>0</v>
      </c>
      <c r="L27" s="236"/>
      <c r="M27" s="236">
        <f>SUM(M28:M28)</f>
        <v>0</v>
      </c>
      <c r="N27" s="235"/>
      <c r="O27" s="235">
        <f>SUM(O28:O28)</f>
        <v>0</v>
      </c>
      <c r="P27" s="235"/>
      <c r="Q27" s="235">
        <f>SUM(Q28:Q28)</f>
        <v>0</v>
      </c>
      <c r="R27" s="236"/>
      <c r="S27" s="236"/>
      <c r="T27" s="237"/>
      <c r="U27" s="231"/>
      <c r="V27" s="231">
        <f>SUM(V28:V28)</f>
        <v>0</v>
      </c>
      <c r="W27" s="231"/>
      <c r="X27" s="231"/>
      <c r="AG27" t="s">
        <v>266</v>
      </c>
    </row>
    <row r="28" spans="1:60" outlineLevel="1" x14ac:dyDescent="0.25">
      <c r="A28" s="249">
        <v>13</v>
      </c>
      <c r="B28" s="250" t="s">
        <v>1305</v>
      </c>
      <c r="C28" s="260" t="s">
        <v>1306</v>
      </c>
      <c r="D28" s="251" t="s">
        <v>413</v>
      </c>
      <c r="E28" s="252">
        <v>1</v>
      </c>
      <c r="F28" s="253"/>
      <c r="G28" s="254">
        <f>ROUND(E28*F28,2)</f>
        <v>0</v>
      </c>
      <c r="H28" s="253"/>
      <c r="I28" s="254">
        <f>ROUND(E28*H28,2)</f>
        <v>0</v>
      </c>
      <c r="J28" s="253"/>
      <c r="K28" s="254">
        <f>ROUND(E28*J28,2)</f>
        <v>0</v>
      </c>
      <c r="L28" s="254">
        <v>21</v>
      </c>
      <c r="M28" s="254">
        <f>G28*(1+L28/100)</f>
        <v>0</v>
      </c>
      <c r="N28" s="252">
        <v>0</v>
      </c>
      <c r="O28" s="252">
        <f>ROUND(E28*N28,2)</f>
        <v>0</v>
      </c>
      <c r="P28" s="252">
        <v>0</v>
      </c>
      <c r="Q28" s="252">
        <f>ROUND(E28*P28,2)</f>
        <v>0</v>
      </c>
      <c r="R28" s="254"/>
      <c r="S28" s="254" t="s">
        <v>414</v>
      </c>
      <c r="T28" s="255" t="s">
        <v>420</v>
      </c>
      <c r="U28" s="224">
        <v>0</v>
      </c>
      <c r="V28" s="224">
        <f>ROUND(E28*U28,2)</f>
        <v>0</v>
      </c>
      <c r="W28" s="224"/>
      <c r="X28" s="224" t="s">
        <v>529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802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13" x14ac:dyDescent="0.25">
      <c r="A29" s="232" t="s">
        <v>265</v>
      </c>
      <c r="B29" s="233" t="s">
        <v>230</v>
      </c>
      <c r="C29" s="257" t="s">
        <v>231</v>
      </c>
      <c r="D29" s="234"/>
      <c r="E29" s="235"/>
      <c r="F29" s="236"/>
      <c r="G29" s="236">
        <f>SUMIF(AG30:AG33,"&lt;&gt;NOR",G30:G33)</f>
        <v>0</v>
      </c>
      <c r="H29" s="236"/>
      <c r="I29" s="236">
        <f>SUM(I30:I33)</f>
        <v>0</v>
      </c>
      <c r="J29" s="236"/>
      <c r="K29" s="236">
        <f>SUM(K30:K33)</f>
        <v>0</v>
      </c>
      <c r="L29" s="236"/>
      <c r="M29" s="236">
        <f>SUM(M30:M33)</f>
        <v>0</v>
      </c>
      <c r="N29" s="235"/>
      <c r="O29" s="235">
        <f>SUM(O30:O33)</f>
        <v>0</v>
      </c>
      <c r="P29" s="235"/>
      <c r="Q29" s="235">
        <f>SUM(Q30:Q33)</f>
        <v>0</v>
      </c>
      <c r="R29" s="236"/>
      <c r="S29" s="236"/>
      <c r="T29" s="237"/>
      <c r="U29" s="231"/>
      <c r="V29" s="231">
        <f>SUM(V30:V33)</f>
        <v>0.9</v>
      </c>
      <c r="W29" s="231"/>
      <c r="X29" s="231"/>
      <c r="AG29" t="s">
        <v>266</v>
      </c>
    </row>
    <row r="30" spans="1:60" outlineLevel="1" x14ac:dyDescent="0.25">
      <c r="A30" s="242">
        <v>14</v>
      </c>
      <c r="B30" s="243" t="s">
        <v>1457</v>
      </c>
      <c r="C30" s="258" t="s">
        <v>1458</v>
      </c>
      <c r="D30" s="244" t="s">
        <v>381</v>
      </c>
      <c r="E30" s="245">
        <v>75.7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21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/>
      <c r="S30" s="247" t="s">
        <v>414</v>
      </c>
      <c r="T30" s="248" t="s">
        <v>801</v>
      </c>
      <c r="U30" s="224">
        <v>1.1900000000000001E-2</v>
      </c>
      <c r="V30" s="224">
        <f>ROUND(E30*U30,2)</f>
        <v>0.9</v>
      </c>
      <c r="W30" s="224"/>
      <c r="X30" s="224" t="s">
        <v>272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416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59" t="s">
        <v>1459</v>
      </c>
      <c r="D31" s="226"/>
      <c r="E31" s="227">
        <v>24.9</v>
      </c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13"/>
      <c r="Z31" s="213"/>
      <c r="AA31" s="213"/>
      <c r="AB31" s="213"/>
      <c r="AC31" s="213"/>
      <c r="AD31" s="213"/>
      <c r="AE31" s="213"/>
      <c r="AF31" s="213"/>
      <c r="AG31" s="213" t="s">
        <v>275</v>
      </c>
      <c r="AH31" s="213">
        <v>5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20"/>
      <c r="B32" s="221"/>
      <c r="C32" s="259" t="s">
        <v>1460</v>
      </c>
      <c r="D32" s="226"/>
      <c r="E32" s="227">
        <v>37.1</v>
      </c>
      <c r="F32" s="224"/>
      <c r="G32" s="224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13"/>
      <c r="Z32" s="213"/>
      <c r="AA32" s="213"/>
      <c r="AB32" s="213"/>
      <c r="AC32" s="213"/>
      <c r="AD32" s="213"/>
      <c r="AE32" s="213"/>
      <c r="AF32" s="213"/>
      <c r="AG32" s="213" t="s">
        <v>275</v>
      </c>
      <c r="AH32" s="213">
        <v>5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59" t="s">
        <v>1461</v>
      </c>
      <c r="D33" s="226"/>
      <c r="E33" s="227">
        <v>13.7</v>
      </c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13"/>
      <c r="Z33" s="213"/>
      <c r="AA33" s="213"/>
      <c r="AB33" s="213"/>
      <c r="AC33" s="213"/>
      <c r="AD33" s="213"/>
      <c r="AE33" s="213"/>
      <c r="AF33" s="213"/>
      <c r="AG33" s="213" t="s">
        <v>275</v>
      </c>
      <c r="AH33" s="213">
        <v>5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13" x14ac:dyDescent="0.25">
      <c r="A34" s="232" t="s">
        <v>265</v>
      </c>
      <c r="B34" s="233" t="s">
        <v>158</v>
      </c>
      <c r="C34" s="257" t="s">
        <v>27</v>
      </c>
      <c r="D34" s="234"/>
      <c r="E34" s="235"/>
      <c r="F34" s="236"/>
      <c r="G34" s="236">
        <f>SUMIF(AG35:AG41,"&lt;&gt;NOR",G35:G41)</f>
        <v>0</v>
      </c>
      <c r="H34" s="236"/>
      <c r="I34" s="236">
        <f>SUM(I35:I41)</f>
        <v>0</v>
      </c>
      <c r="J34" s="236"/>
      <c r="K34" s="236">
        <f>SUM(K35:K41)</f>
        <v>0</v>
      </c>
      <c r="L34" s="236"/>
      <c r="M34" s="236">
        <f>SUM(M35:M41)</f>
        <v>0</v>
      </c>
      <c r="N34" s="235"/>
      <c r="O34" s="235">
        <f>SUM(O35:O41)</f>
        <v>0</v>
      </c>
      <c r="P34" s="235"/>
      <c r="Q34" s="235">
        <f>SUM(Q35:Q41)</f>
        <v>0</v>
      </c>
      <c r="R34" s="236"/>
      <c r="S34" s="236"/>
      <c r="T34" s="237"/>
      <c r="U34" s="231"/>
      <c r="V34" s="231">
        <f>SUM(V35:V41)</f>
        <v>0</v>
      </c>
      <c r="W34" s="231"/>
      <c r="X34" s="231"/>
      <c r="AG34" t="s">
        <v>266</v>
      </c>
    </row>
    <row r="35" spans="1:60" outlineLevel="1" x14ac:dyDescent="0.25">
      <c r="A35" s="249">
        <v>15</v>
      </c>
      <c r="B35" s="250" t="s">
        <v>970</v>
      </c>
      <c r="C35" s="260" t="s">
        <v>971</v>
      </c>
      <c r="D35" s="251" t="s">
        <v>413</v>
      </c>
      <c r="E35" s="252">
        <v>1</v>
      </c>
      <c r="F35" s="253"/>
      <c r="G35" s="254">
        <f>ROUND(E35*F35,2)</f>
        <v>0</v>
      </c>
      <c r="H35" s="253"/>
      <c r="I35" s="254">
        <f>ROUND(E35*H35,2)</f>
        <v>0</v>
      </c>
      <c r="J35" s="253"/>
      <c r="K35" s="254">
        <f>ROUND(E35*J35,2)</f>
        <v>0</v>
      </c>
      <c r="L35" s="254">
        <v>21</v>
      </c>
      <c r="M35" s="254">
        <f>G35*(1+L35/100)</f>
        <v>0</v>
      </c>
      <c r="N35" s="252">
        <v>0</v>
      </c>
      <c r="O35" s="252">
        <f>ROUND(E35*N35,2)</f>
        <v>0</v>
      </c>
      <c r="P35" s="252">
        <v>0</v>
      </c>
      <c r="Q35" s="252">
        <f>ROUND(E35*P35,2)</f>
        <v>0</v>
      </c>
      <c r="R35" s="254"/>
      <c r="S35" s="254" t="s">
        <v>414</v>
      </c>
      <c r="T35" s="255" t="s">
        <v>420</v>
      </c>
      <c r="U35" s="224">
        <v>0</v>
      </c>
      <c r="V35" s="224">
        <f>ROUND(E35*U35,2)</f>
        <v>0</v>
      </c>
      <c r="W35" s="224"/>
      <c r="X35" s="224" t="s">
        <v>272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273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9">
        <v>16</v>
      </c>
      <c r="B36" s="250" t="s">
        <v>972</v>
      </c>
      <c r="C36" s="260" t="s">
        <v>973</v>
      </c>
      <c r="D36" s="251" t="s">
        <v>413</v>
      </c>
      <c r="E36" s="252">
        <v>1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21</v>
      </c>
      <c r="M36" s="254">
        <f>G36*(1+L36/100)</f>
        <v>0</v>
      </c>
      <c r="N36" s="252">
        <v>0</v>
      </c>
      <c r="O36" s="252">
        <f>ROUND(E36*N36,2)</f>
        <v>0</v>
      </c>
      <c r="P36" s="252">
        <v>0</v>
      </c>
      <c r="Q36" s="252">
        <f>ROUND(E36*P36,2)</f>
        <v>0</v>
      </c>
      <c r="R36" s="254"/>
      <c r="S36" s="254" t="s">
        <v>414</v>
      </c>
      <c r="T36" s="255" t="s">
        <v>420</v>
      </c>
      <c r="U36" s="224">
        <v>0</v>
      </c>
      <c r="V36" s="224">
        <f>ROUND(E36*U36,2)</f>
        <v>0</v>
      </c>
      <c r="W36" s="224"/>
      <c r="X36" s="224" t="s">
        <v>272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273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49">
        <v>17</v>
      </c>
      <c r="B37" s="250" t="s">
        <v>974</v>
      </c>
      <c r="C37" s="260" t="s">
        <v>975</v>
      </c>
      <c r="D37" s="251" t="s">
        <v>413</v>
      </c>
      <c r="E37" s="252">
        <v>1</v>
      </c>
      <c r="F37" s="253"/>
      <c r="G37" s="254">
        <f>ROUND(E37*F37,2)</f>
        <v>0</v>
      </c>
      <c r="H37" s="253"/>
      <c r="I37" s="254">
        <f>ROUND(E37*H37,2)</f>
        <v>0</v>
      </c>
      <c r="J37" s="253"/>
      <c r="K37" s="254">
        <f>ROUND(E37*J37,2)</f>
        <v>0</v>
      </c>
      <c r="L37" s="254">
        <v>21</v>
      </c>
      <c r="M37" s="254">
        <f>G37*(1+L37/100)</f>
        <v>0</v>
      </c>
      <c r="N37" s="252">
        <v>0</v>
      </c>
      <c r="O37" s="252">
        <f>ROUND(E37*N37,2)</f>
        <v>0</v>
      </c>
      <c r="P37" s="252">
        <v>0</v>
      </c>
      <c r="Q37" s="252">
        <f>ROUND(E37*P37,2)</f>
        <v>0</v>
      </c>
      <c r="R37" s="254"/>
      <c r="S37" s="254" t="s">
        <v>414</v>
      </c>
      <c r="T37" s="255" t="s">
        <v>420</v>
      </c>
      <c r="U37" s="224">
        <v>0</v>
      </c>
      <c r="V37" s="224">
        <f>ROUND(E37*U37,2)</f>
        <v>0</v>
      </c>
      <c r="W37" s="224"/>
      <c r="X37" s="224" t="s">
        <v>272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273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49">
        <v>18</v>
      </c>
      <c r="B38" s="250" t="s">
        <v>976</v>
      </c>
      <c r="C38" s="260" t="s">
        <v>977</v>
      </c>
      <c r="D38" s="251" t="s">
        <v>413</v>
      </c>
      <c r="E38" s="252">
        <v>1</v>
      </c>
      <c r="F38" s="253"/>
      <c r="G38" s="254">
        <f>ROUND(E38*F38,2)</f>
        <v>0</v>
      </c>
      <c r="H38" s="253"/>
      <c r="I38" s="254">
        <f>ROUND(E38*H38,2)</f>
        <v>0</v>
      </c>
      <c r="J38" s="253"/>
      <c r="K38" s="254">
        <f>ROUND(E38*J38,2)</f>
        <v>0</v>
      </c>
      <c r="L38" s="254">
        <v>21</v>
      </c>
      <c r="M38" s="254">
        <f>G38*(1+L38/100)</f>
        <v>0</v>
      </c>
      <c r="N38" s="252">
        <v>0</v>
      </c>
      <c r="O38" s="252">
        <f>ROUND(E38*N38,2)</f>
        <v>0</v>
      </c>
      <c r="P38" s="252">
        <v>0</v>
      </c>
      <c r="Q38" s="252">
        <f>ROUND(E38*P38,2)</f>
        <v>0</v>
      </c>
      <c r="R38" s="254"/>
      <c r="S38" s="254" t="s">
        <v>414</v>
      </c>
      <c r="T38" s="255" t="s">
        <v>420</v>
      </c>
      <c r="U38" s="224">
        <v>0</v>
      </c>
      <c r="V38" s="224">
        <f>ROUND(E38*U38,2)</f>
        <v>0</v>
      </c>
      <c r="W38" s="224"/>
      <c r="X38" s="224" t="s">
        <v>272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273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49">
        <v>19</v>
      </c>
      <c r="B39" s="250" t="s">
        <v>978</v>
      </c>
      <c r="C39" s="260" t="s">
        <v>979</v>
      </c>
      <c r="D39" s="251" t="s">
        <v>413</v>
      </c>
      <c r="E39" s="252">
        <v>1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21</v>
      </c>
      <c r="M39" s="254">
        <f>G39*(1+L39/100)</f>
        <v>0</v>
      </c>
      <c r="N39" s="252">
        <v>0</v>
      </c>
      <c r="O39" s="252">
        <f>ROUND(E39*N39,2)</f>
        <v>0</v>
      </c>
      <c r="P39" s="252">
        <v>0</v>
      </c>
      <c r="Q39" s="252">
        <f>ROUND(E39*P39,2)</f>
        <v>0</v>
      </c>
      <c r="R39" s="254"/>
      <c r="S39" s="254" t="s">
        <v>414</v>
      </c>
      <c r="T39" s="255" t="s">
        <v>420</v>
      </c>
      <c r="U39" s="224">
        <v>0</v>
      </c>
      <c r="V39" s="224">
        <f>ROUND(E39*U39,2)</f>
        <v>0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273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42">
        <v>20</v>
      </c>
      <c r="B40" s="243" t="s">
        <v>980</v>
      </c>
      <c r="C40" s="258" t="s">
        <v>981</v>
      </c>
      <c r="D40" s="244" t="s">
        <v>982</v>
      </c>
      <c r="E40" s="245">
        <v>1</v>
      </c>
      <c r="F40" s="246"/>
      <c r="G40" s="247">
        <f>ROUND(E40*F40,2)</f>
        <v>0</v>
      </c>
      <c r="H40" s="246"/>
      <c r="I40" s="247">
        <f>ROUND(E40*H40,2)</f>
        <v>0</v>
      </c>
      <c r="J40" s="246"/>
      <c r="K40" s="247">
        <f>ROUND(E40*J40,2)</f>
        <v>0</v>
      </c>
      <c r="L40" s="247">
        <v>21</v>
      </c>
      <c r="M40" s="247">
        <f>G40*(1+L40/100)</f>
        <v>0</v>
      </c>
      <c r="N40" s="245">
        <v>0</v>
      </c>
      <c r="O40" s="245">
        <f>ROUND(E40*N40,2)</f>
        <v>0</v>
      </c>
      <c r="P40" s="245">
        <v>0</v>
      </c>
      <c r="Q40" s="245">
        <f>ROUND(E40*P40,2)</f>
        <v>0</v>
      </c>
      <c r="R40" s="247"/>
      <c r="S40" s="247" t="s">
        <v>414</v>
      </c>
      <c r="T40" s="248" t="s">
        <v>420</v>
      </c>
      <c r="U40" s="224">
        <v>0</v>
      </c>
      <c r="V40" s="224">
        <f>ROUND(E40*U40,2)</f>
        <v>0</v>
      </c>
      <c r="W40" s="224"/>
      <c r="X40" s="224" t="s">
        <v>983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984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61" t="s">
        <v>985</v>
      </c>
      <c r="D41" s="256"/>
      <c r="E41" s="256"/>
      <c r="F41" s="256"/>
      <c r="G41" s="256"/>
      <c r="H41" s="224"/>
      <c r="I41" s="224"/>
      <c r="J41" s="224"/>
      <c r="K41" s="224"/>
      <c r="L41" s="224"/>
      <c r="M41" s="224"/>
      <c r="N41" s="223"/>
      <c r="O41" s="223"/>
      <c r="P41" s="223"/>
      <c r="Q41" s="223"/>
      <c r="R41" s="224"/>
      <c r="S41" s="224"/>
      <c r="T41" s="224"/>
      <c r="U41" s="224"/>
      <c r="V41" s="224"/>
      <c r="W41" s="224"/>
      <c r="X41" s="224"/>
      <c r="Y41" s="213"/>
      <c r="Z41" s="213"/>
      <c r="AA41" s="213"/>
      <c r="AB41" s="213"/>
      <c r="AC41" s="213"/>
      <c r="AD41" s="213"/>
      <c r="AE41" s="213"/>
      <c r="AF41" s="213"/>
      <c r="AG41" s="213" t="s">
        <v>355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69" t="str">
        <f>C41</f>
        <v>Náklady na vyhotovení dokumentace skutečného provedení stavby a její předání objednateli v požadované formě a požadovaném počtu.</v>
      </c>
      <c r="BB41" s="213"/>
      <c r="BC41" s="213"/>
      <c r="BD41" s="213"/>
      <c r="BE41" s="213"/>
      <c r="BF41" s="213"/>
      <c r="BG41" s="213"/>
      <c r="BH41" s="213"/>
    </row>
    <row r="42" spans="1:60" ht="13" x14ac:dyDescent="0.25">
      <c r="A42" s="232" t="s">
        <v>265</v>
      </c>
      <c r="B42" s="233" t="s">
        <v>238</v>
      </c>
      <c r="C42" s="257" t="s">
        <v>28</v>
      </c>
      <c r="D42" s="234"/>
      <c r="E42" s="235"/>
      <c r="F42" s="236"/>
      <c r="G42" s="236">
        <f>SUMIF(AG43:AG44,"&lt;&gt;NOR",G43:G44)</f>
        <v>0</v>
      </c>
      <c r="H42" s="236"/>
      <c r="I42" s="236">
        <f>SUM(I43:I44)</f>
        <v>0</v>
      </c>
      <c r="J42" s="236"/>
      <c r="K42" s="236">
        <f>SUM(K43:K44)</f>
        <v>0</v>
      </c>
      <c r="L42" s="236"/>
      <c r="M42" s="236">
        <f>SUM(M43:M44)</f>
        <v>0</v>
      </c>
      <c r="N42" s="235"/>
      <c r="O42" s="235">
        <f>SUM(O43:O44)</f>
        <v>0</v>
      </c>
      <c r="P42" s="235"/>
      <c r="Q42" s="235">
        <f>SUM(Q43:Q44)</f>
        <v>0</v>
      </c>
      <c r="R42" s="236"/>
      <c r="S42" s="236"/>
      <c r="T42" s="237"/>
      <c r="U42" s="231"/>
      <c r="V42" s="231">
        <f>SUM(V43:V44)</f>
        <v>0</v>
      </c>
      <c r="W42" s="231"/>
      <c r="X42" s="231"/>
      <c r="AG42" t="s">
        <v>266</v>
      </c>
    </row>
    <row r="43" spans="1:60" outlineLevel="1" x14ac:dyDescent="0.25">
      <c r="A43" s="249">
        <v>21</v>
      </c>
      <c r="B43" s="250" t="s">
        <v>986</v>
      </c>
      <c r="C43" s="260" t="s">
        <v>987</v>
      </c>
      <c r="D43" s="251" t="s">
        <v>988</v>
      </c>
      <c r="E43" s="252">
        <v>8</v>
      </c>
      <c r="F43" s="253"/>
      <c r="G43" s="254">
        <f>ROUND(E43*F43,2)</f>
        <v>0</v>
      </c>
      <c r="H43" s="253"/>
      <c r="I43" s="254">
        <f>ROUND(E43*H43,2)</f>
        <v>0</v>
      </c>
      <c r="J43" s="253"/>
      <c r="K43" s="254">
        <f>ROUND(E43*J43,2)</f>
        <v>0</v>
      </c>
      <c r="L43" s="254">
        <v>21</v>
      </c>
      <c r="M43" s="254">
        <f>G43*(1+L43/100)</f>
        <v>0</v>
      </c>
      <c r="N43" s="252">
        <v>0</v>
      </c>
      <c r="O43" s="252">
        <f>ROUND(E43*N43,2)</f>
        <v>0</v>
      </c>
      <c r="P43" s="252">
        <v>0</v>
      </c>
      <c r="Q43" s="252">
        <f>ROUND(E43*P43,2)</f>
        <v>0</v>
      </c>
      <c r="R43" s="254"/>
      <c r="S43" s="254" t="s">
        <v>414</v>
      </c>
      <c r="T43" s="255" t="s">
        <v>420</v>
      </c>
      <c r="U43" s="224">
        <v>0</v>
      </c>
      <c r="V43" s="224">
        <f>ROUND(E43*U43,2)</f>
        <v>0</v>
      </c>
      <c r="W43" s="224"/>
      <c r="X43" s="224" t="s">
        <v>989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990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42">
        <v>22</v>
      </c>
      <c r="B44" s="243" t="s">
        <v>991</v>
      </c>
      <c r="C44" s="258" t="s">
        <v>992</v>
      </c>
      <c r="D44" s="244" t="s">
        <v>413</v>
      </c>
      <c r="E44" s="245">
        <v>1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21</v>
      </c>
      <c r="M44" s="247">
        <f>G44*(1+L44/100)</f>
        <v>0</v>
      </c>
      <c r="N44" s="245">
        <v>0</v>
      </c>
      <c r="O44" s="245">
        <f>ROUND(E44*N44,2)</f>
        <v>0</v>
      </c>
      <c r="P44" s="245">
        <v>0</v>
      </c>
      <c r="Q44" s="245">
        <f>ROUND(E44*P44,2)</f>
        <v>0</v>
      </c>
      <c r="R44" s="247"/>
      <c r="S44" s="247" t="s">
        <v>414</v>
      </c>
      <c r="T44" s="248" t="s">
        <v>420</v>
      </c>
      <c r="U44" s="224">
        <v>0</v>
      </c>
      <c r="V44" s="224">
        <f>ROUND(E44*U44,2)</f>
        <v>0</v>
      </c>
      <c r="W44" s="224"/>
      <c r="X44" s="224" t="s">
        <v>529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802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x14ac:dyDescent="0.25">
      <c r="A45" s="3"/>
      <c r="B45" s="4"/>
      <c r="C45" s="262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AE45">
        <v>15</v>
      </c>
      <c r="AF45">
        <v>21</v>
      </c>
      <c r="AG45" t="s">
        <v>252</v>
      </c>
    </row>
    <row r="46" spans="1:60" ht="13" x14ac:dyDescent="0.25">
      <c r="A46" s="216"/>
      <c r="B46" s="217" t="s">
        <v>29</v>
      </c>
      <c r="C46" s="263"/>
      <c r="D46" s="218"/>
      <c r="E46" s="219"/>
      <c r="F46" s="219"/>
      <c r="G46" s="241">
        <f>G8+G11+G21+G27+G29+G34+G42</f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AE46">
        <f>SUMIF(L7:L44,AE45,G7:G44)</f>
        <v>0</v>
      </c>
      <c r="AF46">
        <f>SUMIF(L7:L44,AF45,G7:G44)</f>
        <v>0</v>
      </c>
      <c r="AG46" t="s">
        <v>456</v>
      </c>
    </row>
    <row r="47" spans="1:60" x14ac:dyDescent="0.25">
      <c r="C47" s="264"/>
      <c r="D47" s="10"/>
      <c r="AG47" t="s">
        <v>457</v>
      </c>
    </row>
    <row r="48" spans="1:60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9">
    <mergeCell ref="C15:G15"/>
    <mergeCell ref="C17:G17"/>
    <mergeCell ref="C41:G41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64</v>
      </c>
      <c r="C4" s="205" t="s">
        <v>65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163</v>
      </c>
      <c r="C8" s="257" t="s">
        <v>164</v>
      </c>
      <c r="D8" s="234"/>
      <c r="E8" s="235"/>
      <c r="F8" s="236"/>
      <c r="G8" s="236">
        <f>SUMIF(AG9:AG30,"&lt;&gt;NOR",G9:G30)</f>
        <v>0</v>
      </c>
      <c r="H8" s="236"/>
      <c r="I8" s="236">
        <f>SUM(I9:I30)</f>
        <v>0</v>
      </c>
      <c r="J8" s="236"/>
      <c r="K8" s="236">
        <f>SUM(K9:K30)</f>
        <v>0</v>
      </c>
      <c r="L8" s="236"/>
      <c r="M8" s="236">
        <f>SUM(M9:M30)</f>
        <v>0</v>
      </c>
      <c r="N8" s="235"/>
      <c r="O8" s="235">
        <f>SUM(O9:O30)</f>
        <v>0.32999999999999996</v>
      </c>
      <c r="P8" s="235"/>
      <c r="Q8" s="235">
        <f>SUM(Q9:Q30)</f>
        <v>0</v>
      </c>
      <c r="R8" s="236"/>
      <c r="S8" s="236"/>
      <c r="T8" s="237"/>
      <c r="U8" s="231"/>
      <c r="V8" s="231">
        <f>SUM(V9:V30)</f>
        <v>66.460000000000008</v>
      </c>
      <c r="W8" s="231"/>
      <c r="X8" s="231"/>
      <c r="AG8" t="s">
        <v>266</v>
      </c>
    </row>
    <row r="9" spans="1:60" outlineLevel="1" x14ac:dyDescent="0.25">
      <c r="A9" s="242">
        <v>1</v>
      </c>
      <c r="B9" s="243" t="s">
        <v>1462</v>
      </c>
      <c r="C9" s="258" t="s">
        <v>1463</v>
      </c>
      <c r="D9" s="244" t="s">
        <v>381</v>
      </c>
      <c r="E9" s="245">
        <v>255.3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414</v>
      </c>
      <c r="T9" s="248" t="s">
        <v>420</v>
      </c>
      <c r="U9" s="224">
        <v>0.2</v>
      </c>
      <c r="V9" s="224">
        <f>ROUND(E9*U9,2)</f>
        <v>51.06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416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59" t="s">
        <v>1464</v>
      </c>
      <c r="D10" s="226"/>
      <c r="E10" s="227">
        <v>78</v>
      </c>
      <c r="F10" s="224"/>
      <c r="G10" s="224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275</v>
      </c>
      <c r="AH10" s="213">
        <v>5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59" t="s">
        <v>1465</v>
      </c>
      <c r="D11" s="226"/>
      <c r="E11" s="227">
        <v>27</v>
      </c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13"/>
      <c r="Z11" s="213"/>
      <c r="AA11" s="213"/>
      <c r="AB11" s="213"/>
      <c r="AC11" s="213"/>
      <c r="AD11" s="213"/>
      <c r="AE11" s="213"/>
      <c r="AF11" s="213"/>
      <c r="AG11" s="213" t="s">
        <v>275</v>
      </c>
      <c r="AH11" s="213">
        <v>5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59" t="s">
        <v>1466</v>
      </c>
      <c r="D12" s="226"/>
      <c r="E12" s="227">
        <v>16.100000000000001</v>
      </c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275</v>
      </c>
      <c r="AH12" s="213">
        <v>5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59" t="s">
        <v>1467</v>
      </c>
      <c r="D13" s="226"/>
      <c r="E13" s="227">
        <v>103</v>
      </c>
      <c r="F13" s="224"/>
      <c r="G13" s="224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13"/>
      <c r="Z13" s="213"/>
      <c r="AA13" s="213"/>
      <c r="AB13" s="213"/>
      <c r="AC13" s="213"/>
      <c r="AD13" s="213"/>
      <c r="AE13" s="213"/>
      <c r="AF13" s="213"/>
      <c r="AG13" s="213" t="s">
        <v>275</v>
      </c>
      <c r="AH13" s="213">
        <v>5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59" t="s">
        <v>1468</v>
      </c>
      <c r="D14" s="226"/>
      <c r="E14" s="227">
        <v>31.2</v>
      </c>
      <c r="F14" s="224"/>
      <c r="G14" s="224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13"/>
      <c r="Z14" s="213"/>
      <c r="AA14" s="213"/>
      <c r="AB14" s="213"/>
      <c r="AC14" s="213"/>
      <c r="AD14" s="213"/>
      <c r="AE14" s="213"/>
      <c r="AF14" s="213"/>
      <c r="AG14" s="213" t="s">
        <v>275</v>
      </c>
      <c r="AH14" s="213">
        <v>5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42">
        <v>2</v>
      </c>
      <c r="B15" s="243" t="s">
        <v>1469</v>
      </c>
      <c r="C15" s="258" t="s">
        <v>1470</v>
      </c>
      <c r="D15" s="244" t="s">
        <v>388</v>
      </c>
      <c r="E15" s="245">
        <v>3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21</v>
      </c>
      <c r="M15" s="247">
        <f>G15*(1+L15/100)</f>
        <v>0</v>
      </c>
      <c r="N15" s="245">
        <v>5.9000000000000003E-4</v>
      </c>
      <c r="O15" s="245">
        <f>ROUND(E15*N15,2)</f>
        <v>0</v>
      </c>
      <c r="P15" s="245">
        <v>0</v>
      </c>
      <c r="Q15" s="245">
        <f>ROUND(E15*P15,2)</f>
        <v>0</v>
      </c>
      <c r="R15" s="247"/>
      <c r="S15" s="247" t="s">
        <v>414</v>
      </c>
      <c r="T15" s="248" t="s">
        <v>420</v>
      </c>
      <c r="U15" s="224">
        <v>0.44</v>
      </c>
      <c r="V15" s="224">
        <f>ROUND(E15*U15,2)</f>
        <v>1.32</v>
      </c>
      <c r="W15" s="224"/>
      <c r="X15" s="224" t="s">
        <v>272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416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61" t="s">
        <v>865</v>
      </c>
      <c r="D16" s="256"/>
      <c r="E16" s="256"/>
      <c r="F16" s="256"/>
      <c r="G16" s="256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13"/>
      <c r="Z16" s="213"/>
      <c r="AA16" s="213"/>
      <c r="AB16" s="213"/>
      <c r="AC16" s="213"/>
      <c r="AD16" s="213"/>
      <c r="AE16" s="213"/>
      <c r="AF16" s="213"/>
      <c r="AG16" s="213" t="s">
        <v>355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2">
        <v>3</v>
      </c>
      <c r="B17" s="243" t="s">
        <v>1471</v>
      </c>
      <c r="C17" s="258" t="s">
        <v>1472</v>
      </c>
      <c r="D17" s="244" t="s">
        <v>388</v>
      </c>
      <c r="E17" s="245">
        <v>32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5">
        <v>5.9000000000000003E-4</v>
      </c>
      <c r="O17" s="245">
        <f>ROUND(E17*N17,2)</f>
        <v>0.02</v>
      </c>
      <c r="P17" s="245">
        <v>0</v>
      </c>
      <c r="Q17" s="245">
        <f>ROUND(E17*P17,2)</f>
        <v>0</v>
      </c>
      <c r="R17" s="247"/>
      <c r="S17" s="247" t="s">
        <v>414</v>
      </c>
      <c r="T17" s="248" t="s">
        <v>420</v>
      </c>
      <c r="U17" s="224">
        <v>0.44</v>
      </c>
      <c r="V17" s="224">
        <f>ROUND(E17*U17,2)</f>
        <v>14.08</v>
      </c>
      <c r="W17" s="224"/>
      <c r="X17" s="224" t="s">
        <v>272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416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61" t="s">
        <v>865</v>
      </c>
      <c r="D18" s="256"/>
      <c r="E18" s="256"/>
      <c r="F18" s="256"/>
      <c r="G18" s="256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13"/>
      <c r="Z18" s="213"/>
      <c r="AA18" s="213"/>
      <c r="AB18" s="213"/>
      <c r="AC18" s="213"/>
      <c r="AD18" s="213"/>
      <c r="AE18" s="213"/>
      <c r="AF18" s="213"/>
      <c r="AG18" s="213" t="s">
        <v>355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30" outlineLevel="1" x14ac:dyDescent="0.25">
      <c r="A19" s="242">
        <v>4</v>
      </c>
      <c r="B19" s="243" t="s">
        <v>1473</v>
      </c>
      <c r="C19" s="258" t="s">
        <v>1474</v>
      </c>
      <c r="D19" s="244" t="s">
        <v>381</v>
      </c>
      <c r="E19" s="245">
        <v>31.2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21</v>
      </c>
      <c r="M19" s="247">
        <f>G19*(1+L19/100)</f>
        <v>0</v>
      </c>
      <c r="N19" s="245">
        <v>5.5999999999999995E-4</v>
      </c>
      <c r="O19" s="245">
        <f>ROUND(E19*N19,2)</f>
        <v>0.02</v>
      </c>
      <c r="P19" s="245">
        <v>0</v>
      </c>
      <c r="Q19" s="245">
        <f>ROUND(E19*P19,2)</f>
        <v>0</v>
      </c>
      <c r="R19" s="247" t="s">
        <v>800</v>
      </c>
      <c r="S19" s="247" t="s">
        <v>801</v>
      </c>
      <c r="T19" s="248" t="s">
        <v>801</v>
      </c>
      <c r="U19" s="224">
        <v>0</v>
      </c>
      <c r="V19" s="224">
        <f>ROUND(E19*U19,2)</f>
        <v>0</v>
      </c>
      <c r="W19" s="224"/>
      <c r="X19" s="224" t="s">
        <v>529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819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59" t="s">
        <v>1475</v>
      </c>
      <c r="D20" s="226"/>
      <c r="E20" s="227">
        <v>31.2</v>
      </c>
      <c r="F20" s="224"/>
      <c r="G20" s="224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13"/>
      <c r="Z20" s="213"/>
      <c r="AA20" s="213"/>
      <c r="AB20" s="213"/>
      <c r="AC20" s="213"/>
      <c r="AD20" s="213"/>
      <c r="AE20" s="213"/>
      <c r="AF20" s="213"/>
      <c r="AG20" s="213" t="s">
        <v>275</v>
      </c>
      <c r="AH20" s="213">
        <v>5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30" outlineLevel="1" x14ac:dyDescent="0.25">
      <c r="A21" s="242">
        <v>5</v>
      </c>
      <c r="B21" s="243" t="s">
        <v>1020</v>
      </c>
      <c r="C21" s="258" t="s">
        <v>1021</v>
      </c>
      <c r="D21" s="244" t="s">
        <v>381</v>
      </c>
      <c r="E21" s="245">
        <v>78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21</v>
      </c>
      <c r="M21" s="247">
        <f>G21*(1+L21/100)</f>
        <v>0</v>
      </c>
      <c r="N21" s="245">
        <v>6.7000000000000002E-4</v>
      </c>
      <c r="O21" s="245">
        <f>ROUND(E21*N21,2)</f>
        <v>0.05</v>
      </c>
      <c r="P21" s="245">
        <v>0</v>
      </c>
      <c r="Q21" s="245">
        <f>ROUND(E21*P21,2)</f>
        <v>0</v>
      </c>
      <c r="R21" s="247" t="s">
        <v>800</v>
      </c>
      <c r="S21" s="247" t="s">
        <v>801</v>
      </c>
      <c r="T21" s="248" t="s">
        <v>801</v>
      </c>
      <c r="U21" s="224">
        <v>0</v>
      </c>
      <c r="V21" s="224">
        <f>ROUND(E21*U21,2)</f>
        <v>0</v>
      </c>
      <c r="W21" s="224"/>
      <c r="X21" s="224" t="s">
        <v>529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819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59" t="s">
        <v>1476</v>
      </c>
      <c r="D22" s="226"/>
      <c r="E22" s="227">
        <v>78</v>
      </c>
      <c r="F22" s="224"/>
      <c r="G22" s="224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13"/>
      <c r="Z22" s="213"/>
      <c r="AA22" s="213"/>
      <c r="AB22" s="213"/>
      <c r="AC22" s="213"/>
      <c r="AD22" s="213"/>
      <c r="AE22" s="213"/>
      <c r="AF22" s="213"/>
      <c r="AG22" s="213" t="s">
        <v>275</v>
      </c>
      <c r="AH22" s="213">
        <v>5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30" outlineLevel="1" x14ac:dyDescent="0.25">
      <c r="A23" s="242">
        <v>6</v>
      </c>
      <c r="B23" s="243" t="s">
        <v>1023</v>
      </c>
      <c r="C23" s="258" t="s">
        <v>1024</v>
      </c>
      <c r="D23" s="244" t="s">
        <v>381</v>
      </c>
      <c r="E23" s="245">
        <v>27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21</v>
      </c>
      <c r="M23" s="247">
        <f>G23*(1+L23/100)</f>
        <v>0</v>
      </c>
      <c r="N23" s="245">
        <v>1.0300000000000001E-3</v>
      </c>
      <c r="O23" s="245">
        <f>ROUND(E23*N23,2)</f>
        <v>0.03</v>
      </c>
      <c r="P23" s="245">
        <v>0</v>
      </c>
      <c r="Q23" s="245">
        <f>ROUND(E23*P23,2)</f>
        <v>0</v>
      </c>
      <c r="R23" s="247" t="s">
        <v>800</v>
      </c>
      <c r="S23" s="247" t="s">
        <v>801</v>
      </c>
      <c r="T23" s="248" t="s">
        <v>801</v>
      </c>
      <c r="U23" s="224">
        <v>0</v>
      </c>
      <c r="V23" s="224">
        <f>ROUND(E23*U23,2)</f>
        <v>0</v>
      </c>
      <c r="W23" s="224"/>
      <c r="X23" s="224" t="s">
        <v>529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819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20"/>
      <c r="B24" s="221"/>
      <c r="C24" s="259" t="s">
        <v>1477</v>
      </c>
      <c r="D24" s="226"/>
      <c r="E24" s="227">
        <v>27</v>
      </c>
      <c r="F24" s="224"/>
      <c r="G24" s="224"/>
      <c r="H24" s="224"/>
      <c r="I24" s="224"/>
      <c r="J24" s="224"/>
      <c r="K24" s="224"/>
      <c r="L24" s="224"/>
      <c r="M24" s="224"/>
      <c r="N24" s="223"/>
      <c r="O24" s="223"/>
      <c r="P24" s="223"/>
      <c r="Q24" s="223"/>
      <c r="R24" s="224"/>
      <c r="S24" s="224"/>
      <c r="T24" s="224"/>
      <c r="U24" s="224"/>
      <c r="V24" s="224"/>
      <c r="W24" s="224"/>
      <c r="X24" s="224"/>
      <c r="Y24" s="213"/>
      <c r="Z24" s="213"/>
      <c r="AA24" s="213"/>
      <c r="AB24" s="213"/>
      <c r="AC24" s="213"/>
      <c r="AD24" s="213"/>
      <c r="AE24" s="213"/>
      <c r="AF24" s="213"/>
      <c r="AG24" s="213" t="s">
        <v>275</v>
      </c>
      <c r="AH24" s="213">
        <v>5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30" outlineLevel="1" x14ac:dyDescent="0.25">
      <c r="A25" s="242">
        <v>7</v>
      </c>
      <c r="B25" s="243" t="s">
        <v>1478</v>
      </c>
      <c r="C25" s="258" t="s">
        <v>1479</v>
      </c>
      <c r="D25" s="244" t="s">
        <v>381</v>
      </c>
      <c r="E25" s="245">
        <v>16.100000000000001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21</v>
      </c>
      <c r="M25" s="247">
        <f>G25*(1+L25/100)</f>
        <v>0</v>
      </c>
      <c r="N25" s="245">
        <v>1.23E-3</v>
      </c>
      <c r="O25" s="245">
        <f>ROUND(E25*N25,2)</f>
        <v>0.02</v>
      </c>
      <c r="P25" s="245">
        <v>0</v>
      </c>
      <c r="Q25" s="245">
        <f>ROUND(E25*P25,2)</f>
        <v>0</v>
      </c>
      <c r="R25" s="247" t="s">
        <v>800</v>
      </c>
      <c r="S25" s="247" t="s">
        <v>801</v>
      </c>
      <c r="T25" s="248" t="s">
        <v>801</v>
      </c>
      <c r="U25" s="224">
        <v>0</v>
      </c>
      <c r="V25" s="224">
        <f>ROUND(E25*U25,2)</f>
        <v>0</v>
      </c>
      <c r="W25" s="224"/>
      <c r="X25" s="224" t="s">
        <v>529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819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20"/>
      <c r="B26" s="221"/>
      <c r="C26" s="259" t="s">
        <v>1480</v>
      </c>
      <c r="D26" s="226"/>
      <c r="E26" s="227">
        <v>16.100000000000001</v>
      </c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13"/>
      <c r="Z26" s="213"/>
      <c r="AA26" s="213"/>
      <c r="AB26" s="213"/>
      <c r="AC26" s="213"/>
      <c r="AD26" s="213"/>
      <c r="AE26" s="213"/>
      <c r="AF26" s="213"/>
      <c r="AG26" s="213" t="s">
        <v>275</v>
      </c>
      <c r="AH26" s="213">
        <v>5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30" outlineLevel="1" x14ac:dyDescent="0.25">
      <c r="A27" s="242">
        <v>8</v>
      </c>
      <c r="B27" s="243" t="s">
        <v>1481</v>
      </c>
      <c r="C27" s="258" t="s">
        <v>1482</v>
      </c>
      <c r="D27" s="244" t="s">
        <v>381</v>
      </c>
      <c r="E27" s="245">
        <v>103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21</v>
      </c>
      <c r="M27" s="247">
        <f>G27*(1+L27/100)</f>
        <v>0</v>
      </c>
      <c r="N27" s="245">
        <v>1.8699999999999999E-3</v>
      </c>
      <c r="O27" s="245">
        <f>ROUND(E27*N27,2)</f>
        <v>0.19</v>
      </c>
      <c r="P27" s="245">
        <v>0</v>
      </c>
      <c r="Q27" s="245">
        <f>ROUND(E27*P27,2)</f>
        <v>0</v>
      </c>
      <c r="R27" s="247" t="s">
        <v>800</v>
      </c>
      <c r="S27" s="247" t="s">
        <v>801</v>
      </c>
      <c r="T27" s="248" t="s">
        <v>801</v>
      </c>
      <c r="U27" s="224">
        <v>0</v>
      </c>
      <c r="V27" s="224">
        <f>ROUND(E27*U27,2)</f>
        <v>0</v>
      </c>
      <c r="W27" s="224"/>
      <c r="X27" s="224" t="s">
        <v>529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819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20"/>
      <c r="B28" s="221"/>
      <c r="C28" s="259" t="s">
        <v>1483</v>
      </c>
      <c r="D28" s="226"/>
      <c r="E28" s="227">
        <v>103</v>
      </c>
      <c r="F28" s="224"/>
      <c r="G28" s="224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13"/>
      <c r="Z28" s="213"/>
      <c r="AA28" s="213"/>
      <c r="AB28" s="213"/>
      <c r="AC28" s="213"/>
      <c r="AD28" s="213"/>
      <c r="AE28" s="213"/>
      <c r="AF28" s="213"/>
      <c r="AG28" s="213" t="s">
        <v>275</v>
      </c>
      <c r="AH28" s="213">
        <v>5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>
        <v>9</v>
      </c>
      <c r="B29" s="221" t="s">
        <v>1029</v>
      </c>
      <c r="C29" s="270" t="s">
        <v>1030</v>
      </c>
      <c r="D29" s="222" t="s">
        <v>0</v>
      </c>
      <c r="E29" s="265"/>
      <c r="F29" s="225"/>
      <c r="G29" s="224">
        <f>ROUND(E29*F29,2)</f>
        <v>0</v>
      </c>
      <c r="H29" s="225"/>
      <c r="I29" s="224">
        <f>ROUND(E29*H29,2)</f>
        <v>0</v>
      </c>
      <c r="J29" s="225"/>
      <c r="K29" s="224">
        <f>ROUND(E29*J29,2)</f>
        <v>0</v>
      </c>
      <c r="L29" s="224">
        <v>21</v>
      </c>
      <c r="M29" s="224">
        <f>G29*(1+L29/100)</f>
        <v>0</v>
      </c>
      <c r="N29" s="223">
        <v>0</v>
      </c>
      <c r="O29" s="223">
        <f>ROUND(E29*N29,2)</f>
        <v>0</v>
      </c>
      <c r="P29" s="223">
        <v>0</v>
      </c>
      <c r="Q29" s="223">
        <f>ROUND(E29*P29,2)</f>
        <v>0</v>
      </c>
      <c r="R29" s="224" t="s">
        <v>824</v>
      </c>
      <c r="S29" s="224" t="s">
        <v>801</v>
      </c>
      <c r="T29" s="224" t="s">
        <v>801</v>
      </c>
      <c r="U29" s="224">
        <v>0</v>
      </c>
      <c r="V29" s="224">
        <f>ROUND(E29*U29,2)</f>
        <v>0</v>
      </c>
      <c r="W29" s="224"/>
      <c r="X29" s="224" t="s">
        <v>156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825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71" t="s">
        <v>826</v>
      </c>
      <c r="D30" s="266"/>
      <c r="E30" s="266"/>
      <c r="F30" s="266"/>
      <c r="G30" s="266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13"/>
      <c r="Z30" s="213"/>
      <c r="AA30" s="213"/>
      <c r="AB30" s="213"/>
      <c r="AC30" s="213"/>
      <c r="AD30" s="213"/>
      <c r="AE30" s="213"/>
      <c r="AF30" s="213"/>
      <c r="AG30" s="213" t="s">
        <v>827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ht="13" x14ac:dyDescent="0.25">
      <c r="A31" s="232" t="s">
        <v>265</v>
      </c>
      <c r="B31" s="233" t="s">
        <v>184</v>
      </c>
      <c r="C31" s="257" t="s">
        <v>185</v>
      </c>
      <c r="D31" s="234"/>
      <c r="E31" s="235"/>
      <c r="F31" s="236"/>
      <c r="G31" s="236">
        <f>SUMIF(AG32:AG34,"&lt;&gt;NOR",G32:G34)</f>
        <v>0</v>
      </c>
      <c r="H31" s="236"/>
      <c r="I31" s="236">
        <f>SUM(I32:I34)</f>
        <v>0</v>
      </c>
      <c r="J31" s="236"/>
      <c r="K31" s="236">
        <f>SUM(K32:K34)</f>
        <v>0</v>
      </c>
      <c r="L31" s="236"/>
      <c r="M31" s="236">
        <f>SUM(M32:M34)</f>
        <v>0</v>
      </c>
      <c r="N31" s="235"/>
      <c r="O31" s="235">
        <f>SUM(O32:O34)</f>
        <v>0</v>
      </c>
      <c r="P31" s="235"/>
      <c r="Q31" s="235">
        <f>SUM(Q32:Q34)</f>
        <v>0.6</v>
      </c>
      <c r="R31" s="236"/>
      <c r="S31" s="236"/>
      <c r="T31" s="237"/>
      <c r="U31" s="231"/>
      <c r="V31" s="231">
        <f>SUM(V32:V34)</f>
        <v>2.83</v>
      </c>
      <c r="W31" s="231"/>
      <c r="X31" s="231"/>
      <c r="AG31" t="s">
        <v>266</v>
      </c>
    </row>
    <row r="32" spans="1:60" ht="20" outlineLevel="1" x14ac:dyDescent="0.25">
      <c r="A32" s="249">
        <v>10</v>
      </c>
      <c r="B32" s="250" t="s">
        <v>1049</v>
      </c>
      <c r="C32" s="260" t="s">
        <v>1050</v>
      </c>
      <c r="D32" s="251" t="s">
        <v>388</v>
      </c>
      <c r="E32" s="252">
        <v>1</v>
      </c>
      <c r="F32" s="253"/>
      <c r="G32" s="254">
        <f>ROUND(E32*F32,2)</f>
        <v>0</v>
      </c>
      <c r="H32" s="253"/>
      <c r="I32" s="254">
        <f>ROUND(E32*H32,2)</f>
        <v>0</v>
      </c>
      <c r="J32" s="253"/>
      <c r="K32" s="254">
        <f>ROUND(E32*J32,2)</f>
        <v>0</v>
      </c>
      <c r="L32" s="254">
        <v>21</v>
      </c>
      <c r="M32" s="254">
        <f>G32*(1+L32/100)</f>
        <v>0</v>
      </c>
      <c r="N32" s="252">
        <v>0</v>
      </c>
      <c r="O32" s="252">
        <f>ROUND(E32*N32,2)</f>
        <v>0</v>
      </c>
      <c r="P32" s="252">
        <v>0.51195999999999997</v>
      </c>
      <c r="Q32" s="252">
        <f>ROUND(E32*P32,2)</f>
        <v>0.51</v>
      </c>
      <c r="R32" s="254" t="s">
        <v>895</v>
      </c>
      <c r="S32" s="254" t="s">
        <v>801</v>
      </c>
      <c r="T32" s="255" t="s">
        <v>801</v>
      </c>
      <c r="U32" s="224">
        <v>2.4780000000000002</v>
      </c>
      <c r="V32" s="224">
        <f>ROUND(E32*U32,2)</f>
        <v>2.48</v>
      </c>
      <c r="W32" s="224"/>
      <c r="X32" s="224" t="s">
        <v>272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416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49">
        <v>11</v>
      </c>
      <c r="B33" s="250" t="s">
        <v>1484</v>
      </c>
      <c r="C33" s="260" t="s">
        <v>1485</v>
      </c>
      <c r="D33" s="251" t="s">
        <v>413</v>
      </c>
      <c r="E33" s="252">
        <v>1</v>
      </c>
      <c r="F33" s="253"/>
      <c r="G33" s="254">
        <f>ROUND(E33*F33,2)</f>
        <v>0</v>
      </c>
      <c r="H33" s="253"/>
      <c r="I33" s="254">
        <f>ROUND(E33*H33,2)</f>
        <v>0</v>
      </c>
      <c r="J33" s="253"/>
      <c r="K33" s="254">
        <f>ROUND(E33*J33,2)</f>
        <v>0</v>
      </c>
      <c r="L33" s="254">
        <v>21</v>
      </c>
      <c r="M33" s="254">
        <f>G33*(1+L33/100)</f>
        <v>0</v>
      </c>
      <c r="N33" s="252">
        <v>0</v>
      </c>
      <c r="O33" s="252">
        <f>ROUND(E33*N33,2)</f>
        <v>0</v>
      </c>
      <c r="P33" s="252">
        <v>0</v>
      </c>
      <c r="Q33" s="252">
        <f>ROUND(E33*P33,2)</f>
        <v>0</v>
      </c>
      <c r="R33" s="254"/>
      <c r="S33" s="254" t="s">
        <v>414</v>
      </c>
      <c r="T33" s="255" t="s">
        <v>420</v>
      </c>
      <c r="U33" s="224">
        <v>0</v>
      </c>
      <c r="V33" s="224">
        <f>ROUND(E33*U33,2)</f>
        <v>0</v>
      </c>
      <c r="W33" s="224"/>
      <c r="X33" s="224" t="s">
        <v>272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416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49">
        <v>12</v>
      </c>
      <c r="B34" s="250" t="s">
        <v>1061</v>
      </c>
      <c r="C34" s="260" t="s">
        <v>1062</v>
      </c>
      <c r="D34" s="251" t="s">
        <v>413</v>
      </c>
      <c r="E34" s="252">
        <v>1</v>
      </c>
      <c r="F34" s="253"/>
      <c r="G34" s="254">
        <f>ROUND(E34*F34,2)</f>
        <v>0</v>
      </c>
      <c r="H34" s="253"/>
      <c r="I34" s="254">
        <f>ROUND(E34*H34,2)</f>
        <v>0</v>
      </c>
      <c r="J34" s="253"/>
      <c r="K34" s="254">
        <f>ROUND(E34*J34,2)</f>
        <v>0</v>
      </c>
      <c r="L34" s="254">
        <v>21</v>
      </c>
      <c r="M34" s="254">
        <f>G34*(1+L34/100)</f>
        <v>0</v>
      </c>
      <c r="N34" s="252">
        <v>0</v>
      </c>
      <c r="O34" s="252">
        <f>ROUND(E34*N34,2)</f>
        <v>0</v>
      </c>
      <c r="P34" s="252">
        <v>9.3579999999999997E-2</v>
      </c>
      <c r="Q34" s="252">
        <f>ROUND(E34*P34,2)</f>
        <v>0.09</v>
      </c>
      <c r="R34" s="254"/>
      <c r="S34" s="254" t="s">
        <v>414</v>
      </c>
      <c r="T34" s="255" t="s">
        <v>420</v>
      </c>
      <c r="U34" s="224">
        <v>0.35</v>
      </c>
      <c r="V34" s="224">
        <f>ROUND(E34*U34,2)</f>
        <v>0.35</v>
      </c>
      <c r="W34" s="224"/>
      <c r="X34" s="224" t="s">
        <v>272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416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13" x14ac:dyDescent="0.25">
      <c r="A35" s="232" t="s">
        <v>265</v>
      </c>
      <c r="B35" s="233" t="s">
        <v>188</v>
      </c>
      <c r="C35" s="257" t="s">
        <v>189</v>
      </c>
      <c r="D35" s="234"/>
      <c r="E35" s="235"/>
      <c r="F35" s="236"/>
      <c r="G35" s="236">
        <f>SUMIF(AG36:AG56,"&lt;&gt;NOR",G36:G56)</f>
        <v>0</v>
      </c>
      <c r="H35" s="236"/>
      <c r="I35" s="236">
        <f>SUM(I36:I56)</f>
        <v>0</v>
      </c>
      <c r="J35" s="236"/>
      <c r="K35" s="236">
        <f>SUM(K36:K56)</f>
        <v>0</v>
      </c>
      <c r="L35" s="236"/>
      <c r="M35" s="236">
        <f>SUM(M36:M56)</f>
        <v>0</v>
      </c>
      <c r="N35" s="235"/>
      <c r="O35" s="235">
        <f>SUM(O36:O56)</f>
        <v>0.88000000000000012</v>
      </c>
      <c r="P35" s="235"/>
      <c r="Q35" s="235">
        <f>SUM(Q36:Q56)</f>
        <v>0.2</v>
      </c>
      <c r="R35" s="236"/>
      <c r="S35" s="236"/>
      <c r="T35" s="237"/>
      <c r="U35" s="231"/>
      <c r="V35" s="231">
        <f>SUM(V36:V56)</f>
        <v>72.42</v>
      </c>
      <c r="W35" s="231"/>
      <c r="X35" s="231"/>
      <c r="AG35" t="s">
        <v>266</v>
      </c>
    </row>
    <row r="36" spans="1:60" outlineLevel="1" x14ac:dyDescent="0.25">
      <c r="A36" s="249">
        <v>13</v>
      </c>
      <c r="B36" s="250" t="s">
        <v>1117</v>
      </c>
      <c r="C36" s="260" t="s">
        <v>1118</v>
      </c>
      <c r="D36" s="251" t="s">
        <v>381</v>
      </c>
      <c r="E36" s="252">
        <v>22.75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21</v>
      </c>
      <c r="M36" s="254">
        <f>G36*(1+L36/100)</f>
        <v>0</v>
      </c>
      <c r="N36" s="252">
        <v>9.0000000000000006E-5</v>
      </c>
      <c r="O36" s="252">
        <f>ROUND(E36*N36,2)</f>
        <v>0</v>
      </c>
      <c r="P36" s="252">
        <v>8.5800000000000008E-3</v>
      </c>
      <c r="Q36" s="252">
        <f>ROUND(E36*P36,2)</f>
        <v>0.2</v>
      </c>
      <c r="R36" s="254" t="s">
        <v>895</v>
      </c>
      <c r="S36" s="254" t="s">
        <v>801</v>
      </c>
      <c r="T36" s="255" t="s">
        <v>801</v>
      </c>
      <c r="U36" s="224">
        <v>0.10299999999999999</v>
      </c>
      <c r="V36" s="224">
        <f>ROUND(E36*U36,2)</f>
        <v>2.34</v>
      </c>
      <c r="W36" s="224"/>
      <c r="X36" s="224" t="s">
        <v>272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416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42">
        <v>14</v>
      </c>
      <c r="B37" s="243" t="s">
        <v>1486</v>
      </c>
      <c r="C37" s="258" t="s">
        <v>1487</v>
      </c>
      <c r="D37" s="244" t="s">
        <v>381</v>
      </c>
      <c r="E37" s="245">
        <v>792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21</v>
      </c>
      <c r="M37" s="247">
        <f>G37*(1+L37/100)</f>
        <v>0</v>
      </c>
      <c r="N37" s="245">
        <v>0</v>
      </c>
      <c r="O37" s="245">
        <f>ROUND(E37*N37,2)</f>
        <v>0</v>
      </c>
      <c r="P37" s="245">
        <v>0</v>
      </c>
      <c r="Q37" s="245">
        <f>ROUND(E37*P37,2)</f>
        <v>0</v>
      </c>
      <c r="R37" s="247" t="s">
        <v>895</v>
      </c>
      <c r="S37" s="247" t="s">
        <v>801</v>
      </c>
      <c r="T37" s="248" t="s">
        <v>801</v>
      </c>
      <c r="U37" s="224">
        <v>1.7999999999999999E-2</v>
      </c>
      <c r="V37" s="224">
        <f>ROUND(E37*U37,2)</f>
        <v>14.26</v>
      </c>
      <c r="W37" s="224"/>
      <c r="X37" s="224" t="s">
        <v>272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416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61" t="s">
        <v>904</v>
      </c>
      <c r="D38" s="256"/>
      <c r="E38" s="256"/>
      <c r="F38" s="256"/>
      <c r="G38" s="256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13"/>
      <c r="Z38" s="213"/>
      <c r="AA38" s="213"/>
      <c r="AB38" s="213"/>
      <c r="AC38" s="213"/>
      <c r="AD38" s="213"/>
      <c r="AE38" s="213"/>
      <c r="AF38" s="213"/>
      <c r="AG38" s="213" t="s">
        <v>355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42">
        <v>15</v>
      </c>
      <c r="B39" s="243" t="s">
        <v>1488</v>
      </c>
      <c r="C39" s="258" t="s">
        <v>1489</v>
      </c>
      <c r="D39" s="244" t="s">
        <v>381</v>
      </c>
      <c r="E39" s="245">
        <v>60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21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 t="s">
        <v>895</v>
      </c>
      <c r="S39" s="247" t="s">
        <v>801</v>
      </c>
      <c r="T39" s="248" t="s">
        <v>801</v>
      </c>
      <c r="U39" s="224">
        <v>2.1000000000000001E-2</v>
      </c>
      <c r="V39" s="224">
        <f>ROUND(E39*U39,2)</f>
        <v>1.26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416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61" t="s">
        <v>904</v>
      </c>
      <c r="D40" s="256"/>
      <c r="E40" s="256"/>
      <c r="F40" s="256"/>
      <c r="G40" s="256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13"/>
      <c r="Z40" s="213"/>
      <c r="AA40" s="213"/>
      <c r="AB40" s="213"/>
      <c r="AC40" s="213"/>
      <c r="AD40" s="213"/>
      <c r="AE40" s="213"/>
      <c r="AF40" s="213"/>
      <c r="AG40" s="213" t="s">
        <v>355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42">
        <v>16</v>
      </c>
      <c r="B41" s="243" t="s">
        <v>1147</v>
      </c>
      <c r="C41" s="258" t="s">
        <v>1148</v>
      </c>
      <c r="D41" s="244" t="s">
        <v>381</v>
      </c>
      <c r="E41" s="245">
        <v>27</v>
      </c>
      <c r="F41" s="246"/>
      <c r="G41" s="247">
        <f>ROUND(E41*F41,2)</f>
        <v>0</v>
      </c>
      <c r="H41" s="246"/>
      <c r="I41" s="247">
        <f>ROUND(E41*H41,2)</f>
        <v>0</v>
      </c>
      <c r="J41" s="246"/>
      <c r="K41" s="247">
        <f>ROUND(E41*J41,2)</f>
        <v>0</v>
      </c>
      <c r="L41" s="247">
        <v>21</v>
      </c>
      <c r="M41" s="247">
        <f>G41*(1+L41/100)</f>
        <v>0</v>
      </c>
      <c r="N41" s="245">
        <v>3.0000000000000001E-5</v>
      </c>
      <c r="O41" s="245">
        <f>ROUND(E41*N41,2)</f>
        <v>0</v>
      </c>
      <c r="P41" s="245">
        <v>0</v>
      </c>
      <c r="Q41" s="245">
        <f>ROUND(E41*P41,2)</f>
        <v>0</v>
      </c>
      <c r="R41" s="247"/>
      <c r="S41" s="247" t="s">
        <v>801</v>
      </c>
      <c r="T41" s="248" t="s">
        <v>801</v>
      </c>
      <c r="U41" s="224">
        <v>0.18</v>
      </c>
      <c r="V41" s="224">
        <f>ROUND(E41*U41,2)</f>
        <v>4.8600000000000003</v>
      </c>
      <c r="W41" s="224"/>
      <c r="X41" s="224" t="s">
        <v>272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416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20"/>
      <c r="B42" s="221"/>
      <c r="C42" s="259" t="s">
        <v>1477</v>
      </c>
      <c r="D42" s="226"/>
      <c r="E42" s="227">
        <v>27</v>
      </c>
      <c r="F42" s="224"/>
      <c r="G42" s="224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13"/>
      <c r="Z42" s="213"/>
      <c r="AA42" s="213"/>
      <c r="AB42" s="213"/>
      <c r="AC42" s="213"/>
      <c r="AD42" s="213"/>
      <c r="AE42" s="213"/>
      <c r="AF42" s="213"/>
      <c r="AG42" s="213" t="s">
        <v>275</v>
      </c>
      <c r="AH42" s="213">
        <v>5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42">
        <v>17</v>
      </c>
      <c r="B43" s="243" t="s">
        <v>1149</v>
      </c>
      <c r="C43" s="258" t="s">
        <v>1150</v>
      </c>
      <c r="D43" s="244" t="s">
        <v>381</v>
      </c>
      <c r="E43" s="245">
        <v>16.100000000000001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21</v>
      </c>
      <c r="M43" s="247">
        <f>G43*(1+L43/100)</f>
        <v>0</v>
      </c>
      <c r="N43" s="245">
        <v>4.0000000000000003E-5</v>
      </c>
      <c r="O43" s="245">
        <f>ROUND(E43*N43,2)</f>
        <v>0</v>
      </c>
      <c r="P43" s="245">
        <v>0</v>
      </c>
      <c r="Q43" s="245">
        <f>ROUND(E43*P43,2)</f>
        <v>0</v>
      </c>
      <c r="R43" s="247"/>
      <c r="S43" s="247" t="s">
        <v>801</v>
      </c>
      <c r="T43" s="248" t="s">
        <v>801</v>
      </c>
      <c r="U43" s="224">
        <v>0.23</v>
      </c>
      <c r="V43" s="224">
        <f>ROUND(E43*U43,2)</f>
        <v>3.7</v>
      </c>
      <c r="W43" s="224"/>
      <c r="X43" s="224" t="s">
        <v>272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416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20"/>
      <c r="B44" s="221"/>
      <c r="C44" s="259" t="s">
        <v>1480</v>
      </c>
      <c r="D44" s="226"/>
      <c r="E44" s="227">
        <v>16.100000000000001</v>
      </c>
      <c r="F44" s="224"/>
      <c r="G44" s="224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13"/>
      <c r="Z44" s="213"/>
      <c r="AA44" s="213"/>
      <c r="AB44" s="213"/>
      <c r="AC44" s="213"/>
      <c r="AD44" s="213"/>
      <c r="AE44" s="213"/>
      <c r="AF44" s="213"/>
      <c r="AG44" s="213" t="s">
        <v>275</v>
      </c>
      <c r="AH44" s="213">
        <v>5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42">
        <v>18</v>
      </c>
      <c r="B45" s="243" t="s">
        <v>1490</v>
      </c>
      <c r="C45" s="258" t="s">
        <v>1491</v>
      </c>
      <c r="D45" s="244" t="s">
        <v>381</v>
      </c>
      <c r="E45" s="245">
        <v>31.2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21</v>
      </c>
      <c r="M45" s="247">
        <f>G45*(1+L45/100)</f>
        <v>0</v>
      </c>
      <c r="N45" s="245">
        <v>1.0000000000000001E-5</v>
      </c>
      <c r="O45" s="245">
        <f>ROUND(E45*N45,2)</f>
        <v>0</v>
      </c>
      <c r="P45" s="245">
        <v>0</v>
      </c>
      <c r="Q45" s="245">
        <f>ROUND(E45*P45,2)</f>
        <v>0</v>
      </c>
      <c r="R45" s="247"/>
      <c r="S45" s="247" t="s">
        <v>414</v>
      </c>
      <c r="T45" s="248" t="s">
        <v>896</v>
      </c>
      <c r="U45" s="224">
        <v>0.15</v>
      </c>
      <c r="V45" s="224">
        <f>ROUND(E45*U45,2)</f>
        <v>4.68</v>
      </c>
      <c r="W45" s="224"/>
      <c r="X45" s="224" t="s">
        <v>272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416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59" t="s">
        <v>1475</v>
      </c>
      <c r="D46" s="226"/>
      <c r="E46" s="227">
        <v>31.2</v>
      </c>
      <c r="F46" s="224"/>
      <c r="G46" s="224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13"/>
      <c r="Z46" s="213"/>
      <c r="AA46" s="213"/>
      <c r="AB46" s="213"/>
      <c r="AC46" s="213"/>
      <c r="AD46" s="213"/>
      <c r="AE46" s="213"/>
      <c r="AF46" s="213"/>
      <c r="AG46" s="213" t="s">
        <v>275</v>
      </c>
      <c r="AH46" s="213">
        <v>5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42">
        <v>19</v>
      </c>
      <c r="B47" s="243" t="s">
        <v>1151</v>
      </c>
      <c r="C47" s="258" t="s">
        <v>1152</v>
      </c>
      <c r="D47" s="244" t="s">
        <v>381</v>
      </c>
      <c r="E47" s="245">
        <v>78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21</v>
      </c>
      <c r="M47" s="247">
        <f>G47*(1+L47/100)</f>
        <v>0</v>
      </c>
      <c r="N47" s="245">
        <v>2.0000000000000002E-5</v>
      </c>
      <c r="O47" s="245">
        <f>ROUND(E47*N47,2)</f>
        <v>0</v>
      </c>
      <c r="P47" s="245">
        <v>0</v>
      </c>
      <c r="Q47" s="245">
        <f>ROUND(E47*P47,2)</f>
        <v>0</v>
      </c>
      <c r="R47" s="247"/>
      <c r="S47" s="247" t="s">
        <v>414</v>
      </c>
      <c r="T47" s="248" t="s">
        <v>896</v>
      </c>
      <c r="U47" s="224">
        <v>0.16</v>
      </c>
      <c r="V47" s="224">
        <f>ROUND(E47*U47,2)</f>
        <v>12.48</v>
      </c>
      <c r="W47" s="224"/>
      <c r="X47" s="224" t="s">
        <v>272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416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20"/>
      <c r="B48" s="221"/>
      <c r="C48" s="259" t="s">
        <v>1476</v>
      </c>
      <c r="D48" s="226"/>
      <c r="E48" s="227">
        <v>78</v>
      </c>
      <c r="F48" s="224"/>
      <c r="G48" s="224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13"/>
      <c r="Z48" s="213"/>
      <c r="AA48" s="213"/>
      <c r="AB48" s="213"/>
      <c r="AC48" s="213"/>
      <c r="AD48" s="213"/>
      <c r="AE48" s="213"/>
      <c r="AF48" s="213"/>
      <c r="AG48" s="213" t="s">
        <v>275</v>
      </c>
      <c r="AH48" s="213">
        <v>5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42">
        <v>20</v>
      </c>
      <c r="B49" s="243" t="s">
        <v>1134</v>
      </c>
      <c r="C49" s="258" t="s">
        <v>1135</v>
      </c>
      <c r="D49" s="244" t="s">
        <v>381</v>
      </c>
      <c r="E49" s="245">
        <v>103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21</v>
      </c>
      <c r="M49" s="247">
        <f>G49*(1+L49/100)</f>
        <v>0</v>
      </c>
      <c r="N49" s="245">
        <v>4.0000000000000003E-5</v>
      </c>
      <c r="O49" s="245">
        <f>ROUND(E49*N49,2)</f>
        <v>0</v>
      </c>
      <c r="P49" s="245">
        <v>0</v>
      </c>
      <c r="Q49" s="245">
        <f>ROUND(E49*P49,2)</f>
        <v>0</v>
      </c>
      <c r="R49" s="247"/>
      <c r="S49" s="247" t="s">
        <v>414</v>
      </c>
      <c r="T49" s="248" t="s">
        <v>801</v>
      </c>
      <c r="U49" s="224">
        <v>0.28000000000000003</v>
      </c>
      <c r="V49" s="224">
        <f>ROUND(E49*U49,2)</f>
        <v>28.84</v>
      </c>
      <c r="W49" s="224"/>
      <c r="X49" s="224" t="s">
        <v>272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416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20"/>
      <c r="B50" s="221"/>
      <c r="C50" s="259" t="s">
        <v>1483</v>
      </c>
      <c r="D50" s="226"/>
      <c r="E50" s="227">
        <v>103</v>
      </c>
      <c r="F50" s="224"/>
      <c r="G50" s="224"/>
      <c r="H50" s="224"/>
      <c r="I50" s="224"/>
      <c r="J50" s="224"/>
      <c r="K50" s="224"/>
      <c r="L50" s="224"/>
      <c r="M50" s="224"/>
      <c r="N50" s="223"/>
      <c r="O50" s="223"/>
      <c r="P50" s="223"/>
      <c r="Q50" s="223"/>
      <c r="R50" s="224"/>
      <c r="S50" s="224"/>
      <c r="T50" s="224"/>
      <c r="U50" s="224"/>
      <c r="V50" s="224"/>
      <c r="W50" s="224"/>
      <c r="X50" s="224"/>
      <c r="Y50" s="213"/>
      <c r="Z50" s="213"/>
      <c r="AA50" s="213"/>
      <c r="AB50" s="213"/>
      <c r="AC50" s="213"/>
      <c r="AD50" s="213"/>
      <c r="AE50" s="213"/>
      <c r="AF50" s="213"/>
      <c r="AG50" s="213" t="s">
        <v>275</v>
      </c>
      <c r="AH50" s="213">
        <v>5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ht="20" outlineLevel="1" x14ac:dyDescent="0.25">
      <c r="A51" s="249">
        <v>21</v>
      </c>
      <c r="B51" s="250" t="s">
        <v>1492</v>
      </c>
      <c r="C51" s="260" t="s">
        <v>1493</v>
      </c>
      <c r="D51" s="251" t="s">
        <v>381</v>
      </c>
      <c r="E51" s="252">
        <v>31.2</v>
      </c>
      <c r="F51" s="253"/>
      <c r="G51" s="254">
        <f>ROUND(E51*F51,2)</f>
        <v>0</v>
      </c>
      <c r="H51" s="253"/>
      <c r="I51" s="254">
        <f>ROUND(E51*H51,2)</f>
        <v>0</v>
      </c>
      <c r="J51" s="253"/>
      <c r="K51" s="254">
        <f>ROUND(E51*J51,2)</f>
        <v>0</v>
      </c>
      <c r="L51" s="254">
        <v>21</v>
      </c>
      <c r="M51" s="254">
        <f>G51*(1+L51/100)</f>
        <v>0</v>
      </c>
      <c r="N51" s="252">
        <v>1.1999999999999999E-3</v>
      </c>
      <c r="O51" s="252">
        <f>ROUND(E51*N51,2)</f>
        <v>0.04</v>
      </c>
      <c r="P51" s="252">
        <v>0</v>
      </c>
      <c r="Q51" s="252">
        <f>ROUND(E51*P51,2)</f>
        <v>0</v>
      </c>
      <c r="R51" s="254" t="s">
        <v>800</v>
      </c>
      <c r="S51" s="254" t="s">
        <v>801</v>
      </c>
      <c r="T51" s="255" t="s">
        <v>801</v>
      </c>
      <c r="U51" s="224">
        <v>0</v>
      </c>
      <c r="V51" s="224">
        <f>ROUND(E51*U51,2)</f>
        <v>0</v>
      </c>
      <c r="W51" s="224"/>
      <c r="X51" s="224" t="s">
        <v>529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802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ht="20" outlineLevel="1" x14ac:dyDescent="0.25">
      <c r="A52" s="249">
        <v>22</v>
      </c>
      <c r="B52" s="250" t="s">
        <v>1157</v>
      </c>
      <c r="C52" s="260" t="s">
        <v>1158</v>
      </c>
      <c r="D52" s="251" t="s">
        <v>381</v>
      </c>
      <c r="E52" s="252">
        <v>78</v>
      </c>
      <c r="F52" s="253"/>
      <c r="G52" s="254">
        <f>ROUND(E52*F52,2)</f>
        <v>0</v>
      </c>
      <c r="H52" s="253"/>
      <c r="I52" s="254">
        <f>ROUND(E52*H52,2)</f>
        <v>0</v>
      </c>
      <c r="J52" s="253"/>
      <c r="K52" s="254">
        <f>ROUND(E52*J52,2)</f>
        <v>0</v>
      </c>
      <c r="L52" s="254">
        <v>21</v>
      </c>
      <c r="M52" s="254">
        <f>G52*(1+L52/100)</f>
        <v>0</v>
      </c>
      <c r="N52" s="252">
        <v>1.99E-3</v>
      </c>
      <c r="O52" s="252">
        <f>ROUND(E52*N52,2)</f>
        <v>0.16</v>
      </c>
      <c r="P52" s="252">
        <v>0</v>
      </c>
      <c r="Q52" s="252">
        <f>ROUND(E52*P52,2)</f>
        <v>0</v>
      </c>
      <c r="R52" s="254" t="s">
        <v>800</v>
      </c>
      <c r="S52" s="254" t="s">
        <v>801</v>
      </c>
      <c r="T52" s="255" t="s">
        <v>801</v>
      </c>
      <c r="U52" s="224">
        <v>0</v>
      </c>
      <c r="V52" s="224">
        <f>ROUND(E52*U52,2)</f>
        <v>0</v>
      </c>
      <c r="W52" s="224"/>
      <c r="X52" s="224" t="s">
        <v>529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802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ht="20" outlineLevel="1" x14ac:dyDescent="0.25">
      <c r="A53" s="249">
        <v>23</v>
      </c>
      <c r="B53" s="250" t="s">
        <v>1159</v>
      </c>
      <c r="C53" s="260" t="s">
        <v>1160</v>
      </c>
      <c r="D53" s="251" t="s">
        <v>381</v>
      </c>
      <c r="E53" s="252">
        <v>27</v>
      </c>
      <c r="F53" s="253"/>
      <c r="G53" s="254">
        <f>ROUND(E53*F53,2)</f>
        <v>0</v>
      </c>
      <c r="H53" s="253"/>
      <c r="I53" s="254">
        <f>ROUND(E53*H53,2)</f>
        <v>0</v>
      </c>
      <c r="J53" s="253"/>
      <c r="K53" s="254">
        <f>ROUND(E53*J53,2)</f>
        <v>0</v>
      </c>
      <c r="L53" s="254">
        <v>21</v>
      </c>
      <c r="M53" s="254">
        <f>G53*(1+L53/100)</f>
        <v>0</v>
      </c>
      <c r="N53" s="252">
        <v>2.5500000000000002E-3</v>
      </c>
      <c r="O53" s="252">
        <f>ROUND(E53*N53,2)</f>
        <v>7.0000000000000007E-2</v>
      </c>
      <c r="P53" s="252">
        <v>0</v>
      </c>
      <c r="Q53" s="252">
        <f>ROUND(E53*P53,2)</f>
        <v>0</v>
      </c>
      <c r="R53" s="254" t="s">
        <v>800</v>
      </c>
      <c r="S53" s="254" t="s">
        <v>801</v>
      </c>
      <c r="T53" s="255" t="s">
        <v>801</v>
      </c>
      <c r="U53" s="224">
        <v>0</v>
      </c>
      <c r="V53" s="224">
        <f>ROUND(E53*U53,2)</f>
        <v>0</v>
      </c>
      <c r="W53" s="224"/>
      <c r="X53" s="224" t="s">
        <v>529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802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ht="20" outlineLevel="1" x14ac:dyDescent="0.25">
      <c r="A54" s="249">
        <v>24</v>
      </c>
      <c r="B54" s="250" t="s">
        <v>1161</v>
      </c>
      <c r="C54" s="260" t="s">
        <v>1162</v>
      </c>
      <c r="D54" s="251" t="s">
        <v>381</v>
      </c>
      <c r="E54" s="252">
        <v>16.100000000000001</v>
      </c>
      <c r="F54" s="253"/>
      <c r="G54" s="254">
        <f>ROUND(E54*F54,2)</f>
        <v>0</v>
      </c>
      <c r="H54" s="253"/>
      <c r="I54" s="254">
        <f>ROUND(E54*H54,2)</f>
        <v>0</v>
      </c>
      <c r="J54" s="253"/>
      <c r="K54" s="254">
        <f>ROUND(E54*J54,2)</f>
        <v>0</v>
      </c>
      <c r="L54" s="254">
        <v>21</v>
      </c>
      <c r="M54" s="254">
        <f>G54*(1+L54/100)</f>
        <v>0</v>
      </c>
      <c r="N54" s="252">
        <v>4.1099999999999999E-3</v>
      </c>
      <c r="O54" s="252">
        <f>ROUND(E54*N54,2)</f>
        <v>7.0000000000000007E-2</v>
      </c>
      <c r="P54" s="252">
        <v>0</v>
      </c>
      <c r="Q54" s="252">
        <f>ROUND(E54*P54,2)</f>
        <v>0</v>
      </c>
      <c r="R54" s="254" t="s">
        <v>800</v>
      </c>
      <c r="S54" s="254" t="s">
        <v>801</v>
      </c>
      <c r="T54" s="255" t="s">
        <v>801</v>
      </c>
      <c r="U54" s="224">
        <v>0</v>
      </c>
      <c r="V54" s="224">
        <f>ROUND(E54*U54,2)</f>
        <v>0</v>
      </c>
      <c r="W54" s="224"/>
      <c r="X54" s="224" t="s">
        <v>529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802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20" outlineLevel="1" x14ac:dyDescent="0.25">
      <c r="A55" s="242">
        <v>25</v>
      </c>
      <c r="B55" s="243" t="s">
        <v>1138</v>
      </c>
      <c r="C55" s="258" t="s">
        <v>1139</v>
      </c>
      <c r="D55" s="244" t="s">
        <v>381</v>
      </c>
      <c r="E55" s="245">
        <v>103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21</v>
      </c>
      <c r="M55" s="247">
        <f>G55*(1+L55/100)</f>
        <v>0</v>
      </c>
      <c r="N55" s="245">
        <v>5.2399999999999999E-3</v>
      </c>
      <c r="O55" s="245">
        <f>ROUND(E55*N55,2)</f>
        <v>0.54</v>
      </c>
      <c r="P55" s="245">
        <v>0</v>
      </c>
      <c r="Q55" s="245">
        <f>ROUND(E55*P55,2)</f>
        <v>0</v>
      </c>
      <c r="R55" s="247" t="s">
        <v>800</v>
      </c>
      <c r="S55" s="247" t="s">
        <v>801</v>
      </c>
      <c r="T55" s="248" t="s">
        <v>801</v>
      </c>
      <c r="U55" s="224">
        <v>0</v>
      </c>
      <c r="V55" s="224">
        <f>ROUND(E55*U55,2)</f>
        <v>0</v>
      </c>
      <c r="W55" s="224"/>
      <c r="X55" s="224" t="s">
        <v>529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802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>
        <v>26</v>
      </c>
      <c r="B56" s="221" t="s">
        <v>1140</v>
      </c>
      <c r="C56" s="270" t="s">
        <v>1141</v>
      </c>
      <c r="D56" s="222" t="s">
        <v>0</v>
      </c>
      <c r="E56" s="265"/>
      <c r="F56" s="225"/>
      <c r="G56" s="224">
        <f>ROUND(E56*F56,2)</f>
        <v>0</v>
      </c>
      <c r="H56" s="225"/>
      <c r="I56" s="224">
        <f>ROUND(E56*H56,2)</f>
        <v>0</v>
      </c>
      <c r="J56" s="225"/>
      <c r="K56" s="224">
        <f>ROUND(E56*J56,2)</f>
        <v>0</v>
      </c>
      <c r="L56" s="224">
        <v>21</v>
      </c>
      <c r="M56" s="224">
        <f>G56*(1+L56/100)</f>
        <v>0</v>
      </c>
      <c r="N56" s="223">
        <v>0</v>
      </c>
      <c r="O56" s="223">
        <f>ROUND(E56*N56,2)</f>
        <v>0</v>
      </c>
      <c r="P56" s="223">
        <v>0</v>
      </c>
      <c r="Q56" s="223">
        <f>ROUND(E56*P56,2)</f>
        <v>0</v>
      </c>
      <c r="R56" s="224" t="s">
        <v>895</v>
      </c>
      <c r="S56" s="224" t="s">
        <v>801</v>
      </c>
      <c r="T56" s="224" t="s">
        <v>801</v>
      </c>
      <c r="U56" s="224">
        <v>0</v>
      </c>
      <c r="V56" s="224">
        <f>ROUND(E56*U56,2)</f>
        <v>0</v>
      </c>
      <c r="W56" s="224"/>
      <c r="X56" s="224" t="s">
        <v>156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825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ht="13" x14ac:dyDescent="0.25">
      <c r="A57" s="232" t="s">
        <v>265</v>
      </c>
      <c r="B57" s="233" t="s">
        <v>193</v>
      </c>
      <c r="C57" s="257" t="s">
        <v>194</v>
      </c>
      <c r="D57" s="234"/>
      <c r="E57" s="235"/>
      <c r="F57" s="236"/>
      <c r="G57" s="236">
        <f>SUMIF(AG58:AG66,"&lt;&gt;NOR",G58:G66)</f>
        <v>0</v>
      </c>
      <c r="H57" s="236"/>
      <c r="I57" s="236">
        <f>SUM(I58:I66)</f>
        <v>0</v>
      </c>
      <c r="J57" s="236"/>
      <c r="K57" s="236">
        <f>SUM(K58:K66)</f>
        <v>0</v>
      </c>
      <c r="L57" s="236"/>
      <c r="M57" s="236">
        <f>SUM(M58:M66)</f>
        <v>0</v>
      </c>
      <c r="N57" s="235"/>
      <c r="O57" s="235">
        <f>SUM(O58:O66)</f>
        <v>0</v>
      </c>
      <c r="P57" s="235"/>
      <c r="Q57" s="235">
        <f>SUM(Q58:Q66)</f>
        <v>0</v>
      </c>
      <c r="R57" s="236"/>
      <c r="S57" s="236"/>
      <c r="T57" s="237"/>
      <c r="U57" s="231"/>
      <c r="V57" s="231">
        <f>SUM(V58:V66)</f>
        <v>12.77</v>
      </c>
      <c r="W57" s="231"/>
      <c r="X57" s="231"/>
      <c r="AG57" t="s">
        <v>266</v>
      </c>
    </row>
    <row r="58" spans="1:60" outlineLevel="1" x14ac:dyDescent="0.25">
      <c r="A58" s="249">
        <v>27</v>
      </c>
      <c r="B58" s="250" t="s">
        <v>1093</v>
      </c>
      <c r="C58" s="260" t="s">
        <v>1094</v>
      </c>
      <c r="D58" s="251" t="s">
        <v>1095</v>
      </c>
      <c r="E58" s="252">
        <v>1</v>
      </c>
      <c r="F58" s="253"/>
      <c r="G58" s="254">
        <f>ROUND(E58*F58,2)</f>
        <v>0</v>
      </c>
      <c r="H58" s="253"/>
      <c r="I58" s="254">
        <f>ROUND(E58*H58,2)</f>
        <v>0</v>
      </c>
      <c r="J58" s="253"/>
      <c r="K58" s="254">
        <f>ROUND(E58*J58,2)</f>
        <v>0</v>
      </c>
      <c r="L58" s="254">
        <v>21</v>
      </c>
      <c r="M58" s="254">
        <f>G58*(1+L58/100)</f>
        <v>0</v>
      </c>
      <c r="N58" s="252">
        <v>0</v>
      </c>
      <c r="O58" s="252">
        <f>ROUND(E58*N58,2)</f>
        <v>0</v>
      </c>
      <c r="P58" s="252">
        <v>0</v>
      </c>
      <c r="Q58" s="252">
        <f>ROUND(E58*P58,2)</f>
        <v>0</v>
      </c>
      <c r="R58" s="254"/>
      <c r="S58" s="254" t="s">
        <v>414</v>
      </c>
      <c r="T58" s="255" t="s">
        <v>420</v>
      </c>
      <c r="U58" s="224">
        <v>0</v>
      </c>
      <c r="V58" s="224">
        <f>ROUND(E58*U58,2)</f>
        <v>0</v>
      </c>
      <c r="W58" s="224"/>
      <c r="X58" s="224" t="s">
        <v>272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416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49">
        <v>28</v>
      </c>
      <c r="B59" s="250" t="s">
        <v>1494</v>
      </c>
      <c r="C59" s="260" t="s">
        <v>1495</v>
      </c>
      <c r="D59" s="251" t="s">
        <v>388</v>
      </c>
      <c r="E59" s="252">
        <v>1</v>
      </c>
      <c r="F59" s="253"/>
      <c r="G59" s="254">
        <f>ROUND(E59*F59,2)</f>
        <v>0</v>
      </c>
      <c r="H59" s="253"/>
      <c r="I59" s="254">
        <f>ROUND(E59*H59,2)</f>
        <v>0</v>
      </c>
      <c r="J59" s="253"/>
      <c r="K59" s="254">
        <f>ROUND(E59*J59,2)</f>
        <v>0</v>
      </c>
      <c r="L59" s="254">
        <v>21</v>
      </c>
      <c r="M59" s="254">
        <f>G59*(1+L59/100)</f>
        <v>0</v>
      </c>
      <c r="N59" s="252">
        <v>0</v>
      </c>
      <c r="O59" s="252">
        <f>ROUND(E59*N59,2)</f>
        <v>0</v>
      </c>
      <c r="P59" s="252">
        <v>0</v>
      </c>
      <c r="Q59" s="252">
        <f>ROUND(E59*P59,2)</f>
        <v>0</v>
      </c>
      <c r="R59" s="254"/>
      <c r="S59" s="254" t="s">
        <v>414</v>
      </c>
      <c r="T59" s="255" t="s">
        <v>420</v>
      </c>
      <c r="U59" s="224">
        <v>0</v>
      </c>
      <c r="V59" s="224">
        <f>ROUND(E59*U59,2)</f>
        <v>0</v>
      </c>
      <c r="W59" s="224"/>
      <c r="X59" s="224" t="s">
        <v>272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416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42">
        <v>29</v>
      </c>
      <c r="B60" s="243" t="s">
        <v>1496</v>
      </c>
      <c r="C60" s="258" t="s">
        <v>1497</v>
      </c>
      <c r="D60" s="244" t="s">
        <v>381</v>
      </c>
      <c r="E60" s="245">
        <v>255.3</v>
      </c>
      <c r="F60" s="246"/>
      <c r="G60" s="247">
        <f>ROUND(E60*F60,2)</f>
        <v>0</v>
      </c>
      <c r="H60" s="246"/>
      <c r="I60" s="247">
        <f>ROUND(E60*H60,2)</f>
        <v>0</v>
      </c>
      <c r="J60" s="246"/>
      <c r="K60" s="247">
        <f>ROUND(E60*J60,2)</f>
        <v>0</v>
      </c>
      <c r="L60" s="247">
        <v>21</v>
      </c>
      <c r="M60" s="247">
        <f>G60*(1+L60/100)</f>
        <v>0</v>
      </c>
      <c r="N60" s="245">
        <v>0</v>
      </c>
      <c r="O60" s="245">
        <f>ROUND(E60*N60,2)</f>
        <v>0</v>
      </c>
      <c r="P60" s="245">
        <v>0</v>
      </c>
      <c r="Q60" s="245">
        <f>ROUND(E60*P60,2)</f>
        <v>0</v>
      </c>
      <c r="R60" s="247"/>
      <c r="S60" s="247" t="s">
        <v>414</v>
      </c>
      <c r="T60" s="248" t="s">
        <v>896</v>
      </c>
      <c r="U60" s="224">
        <v>0.05</v>
      </c>
      <c r="V60" s="224">
        <f>ROUND(E60*U60,2)</f>
        <v>12.77</v>
      </c>
      <c r="W60" s="224"/>
      <c r="X60" s="224" t="s">
        <v>272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416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20"/>
      <c r="B61" s="221"/>
      <c r="C61" s="261" t="s">
        <v>904</v>
      </c>
      <c r="D61" s="256"/>
      <c r="E61" s="256"/>
      <c r="F61" s="256"/>
      <c r="G61" s="256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13"/>
      <c r="Z61" s="213"/>
      <c r="AA61" s="213"/>
      <c r="AB61" s="213"/>
      <c r="AC61" s="213"/>
      <c r="AD61" s="213"/>
      <c r="AE61" s="213"/>
      <c r="AF61" s="213"/>
      <c r="AG61" s="213" t="s">
        <v>355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20"/>
      <c r="B62" s="221"/>
      <c r="C62" s="259" t="s">
        <v>1475</v>
      </c>
      <c r="D62" s="226"/>
      <c r="E62" s="227">
        <v>31.2</v>
      </c>
      <c r="F62" s="224"/>
      <c r="G62" s="224"/>
      <c r="H62" s="224"/>
      <c r="I62" s="224"/>
      <c r="J62" s="224"/>
      <c r="K62" s="224"/>
      <c r="L62" s="224"/>
      <c r="M62" s="224"/>
      <c r="N62" s="223"/>
      <c r="O62" s="223"/>
      <c r="P62" s="223"/>
      <c r="Q62" s="223"/>
      <c r="R62" s="224"/>
      <c r="S62" s="224"/>
      <c r="T62" s="224"/>
      <c r="U62" s="224"/>
      <c r="V62" s="224"/>
      <c r="W62" s="224"/>
      <c r="X62" s="224"/>
      <c r="Y62" s="213"/>
      <c r="Z62" s="213"/>
      <c r="AA62" s="213"/>
      <c r="AB62" s="213"/>
      <c r="AC62" s="213"/>
      <c r="AD62" s="213"/>
      <c r="AE62" s="213"/>
      <c r="AF62" s="213"/>
      <c r="AG62" s="213" t="s">
        <v>275</v>
      </c>
      <c r="AH62" s="213">
        <v>5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20"/>
      <c r="B63" s="221"/>
      <c r="C63" s="259" t="s">
        <v>1476</v>
      </c>
      <c r="D63" s="226"/>
      <c r="E63" s="227">
        <v>78</v>
      </c>
      <c r="F63" s="224"/>
      <c r="G63" s="224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13"/>
      <c r="Z63" s="213"/>
      <c r="AA63" s="213"/>
      <c r="AB63" s="213"/>
      <c r="AC63" s="213"/>
      <c r="AD63" s="213"/>
      <c r="AE63" s="213"/>
      <c r="AF63" s="213"/>
      <c r="AG63" s="213" t="s">
        <v>275</v>
      </c>
      <c r="AH63" s="213">
        <v>5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20"/>
      <c r="B64" s="221"/>
      <c r="C64" s="259" t="s">
        <v>1477</v>
      </c>
      <c r="D64" s="226"/>
      <c r="E64" s="227">
        <v>27</v>
      </c>
      <c r="F64" s="224"/>
      <c r="G64" s="224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13"/>
      <c r="Z64" s="213"/>
      <c r="AA64" s="213"/>
      <c r="AB64" s="213"/>
      <c r="AC64" s="213"/>
      <c r="AD64" s="213"/>
      <c r="AE64" s="213"/>
      <c r="AF64" s="213"/>
      <c r="AG64" s="213" t="s">
        <v>275</v>
      </c>
      <c r="AH64" s="213">
        <v>5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20"/>
      <c r="B65" s="221"/>
      <c r="C65" s="259" t="s">
        <v>1480</v>
      </c>
      <c r="D65" s="226"/>
      <c r="E65" s="227">
        <v>16.100000000000001</v>
      </c>
      <c r="F65" s="224"/>
      <c r="G65" s="224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13"/>
      <c r="Z65" s="213"/>
      <c r="AA65" s="213"/>
      <c r="AB65" s="213"/>
      <c r="AC65" s="213"/>
      <c r="AD65" s="213"/>
      <c r="AE65" s="213"/>
      <c r="AF65" s="213"/>
      <c r="AG65" s="213" t="s">
        <v>275</v>
      </c>
      <c r="AH65" s="213">
        <v>5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59" t="s">
        <v>1483</v>
      </c>
      <c r="D66" s="226"/>
      <c r="E66" s="227">
        <v>103</v>
      </c>
      <c r="F66" s="224"/>
      <c r="G66" s="224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13"/>
      <c r="Z66" s="213"/>
      <c r="AA66" s="213"/>
      <c r="AB66" s="213"/>
      <c r="AC66" s="213"/>
      <c r="AD66" s="213"/>
      <c r="AE66" s="213"/>
      <c r="AF66" s="213"/>
      <c r="AG66" s="213" t="s">
        <v>275</v>
      </c>
      <c r="AH66" s="213">
        <v>5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ht="13" x14ac:dyDescent="0.25">
      <c r="A67" s="232" t="s">
        <v>265</v>
      </c>
      <c r="B67" s="233" t="s">
        <v>195</v>
      </c>
      <c r="C67" s="257" t="s">
        <v>196</v>
      </c>
      <c r="D67" s="234"/>
      <c r="E67" s="235"/>
      <c r="F67" s="236"/>
      <c r="G67" s="236">
        <f>SUMIF(AG68:AG77,"&lt;&gt;NOR",G68:G77)</f>
        <v>0</v>
      </c>
      <c r="H67" s="236"/>
      <c r="I67" s="236">
        <f>SUM(I68:I77)</f>
        <v>0</v>
      </c>
      <c r="J67" s="236"/>
      <c r="K67" s="236">
        <f>SUM(K68:K77)</f>
        <v>0</v>
      </c>
      <c r="L67" s="236"/>
      <c r="M67" s="236">
        <f>SUM(M68:M77)</f>
        <v>0</v>
      </c>
      <c r="N67" s="235"/>
      <c r="O67" s="235">
        <f>SUM(O68:O77)</f>
        <v>0.03</v>
      </c>
      <c r="P67" s="235"/>
      <c r="Q67" s="235">
        <f>SUM(Q68:Q77)</f>
        <v>0</v>
      </c>
      <c r="R67" s="236"/>
      <c r="S67" s="236"/>
      <c r="T67" s="237"/>
      <c r="U67" s="231"/>
      <c r="V67" s="231">
        <f>SUM(V68:V77)</f>
        <v>8.7600000000000016</v>
      </c>
      <c r="W67" s="231"/>
      <c r="X67" s="231"/>
      <c r="AG67" t="s">
        <v>266</v>
      </c>
    </row>
    <row r="68" spans="1:60" outlineLevel="1" x14ac:dyDescent="0.25">
      <c r="A68" s="249">
        <v>30</v>
      </c>
      <c r="B68" s="250" t="s">
        <v>1498</v>
      </c>
      <c r="C68" s="260" t="s">
        <v>1499</v>
      </c>
      <c r="D68" s="251" t="s">
        <v>388</v>
      </c>
      <c r="E68" s="252">
        <v>4</v>
      </c>
      <c r="F68" s="253"/>
      <c r="G68" s="254">
        <f>ROUND(E68*F68,2)</f>
        <v>0</v>
      </c>
      <c r="H68" s="253"/>
      <c r="I68" s="254">
        <f>ROUND(E68*H68,2)</f>
        <v>0</v>
      </c>
      <c r="J68" s="253"/>
      <c r="K68" s="254">
        <f>ROUND(E68*J68,2)</f>
        <v>0</v>
      </c>
      <c r="L68" s="254">
        <v>21</v>
      </c>
      <c r="M68" s="254">
        <f>G68*(1+L68/100)</f>
        <v>0</v>
      </c>
      <c r="N68" s="252">
        <v>2.7E-4</v>
      </c>
      <c r="O68" s="252">
        <f>ROUND(E68*N68,2)</f>
        <v>0</v>
      </c>
      <c r="P68" s="252">
        <v>0</v>
      </c>
      <c r="Q68" s="252">
        <f>ROUND(E68*P68,2)</f>
        <v>0</v>
      </c>
      <c r="R68" s="254" t="s">
        <v>895</v>
      </c>
      <c r="S68" s="254" t="s">
        <v>801</v>
      </c>
      <c r="T68" s="255" t="s">
        <v>420</v>
      </c>
      <c r="U68" s="224">
        <v>0.21</v>
      </c>
      <c r="V68" s="224">
        <f>ROUND(E68*U68,2)</f>
        <v>0.84</v>
      </c>
      <c r="W68" s="224"/>
      <c r="X68" s="224" t="s">
        <v>272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416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49">
        <v>31</v>
      </c>
      <c r="B69" s="250" t="s">
        <v>1500</v>
      </c>
      <c r="C69" s="260" t="s">
        <v>1501</v>
      </c>
      <c r="D69" s="251" t="s">
        <v>388</v>
      </c>
      <c r="E69" s="252">
        <v>1</v>
      </c>
      <c r="F69" s="253"/>
      <c r="G69" s="254">
        <f>ROUND(E69*F69,2)</f>
        <v>0</v>
      </c>
      <c r="H69" s="253"/>
      <c r="I69" s="254">
        <f>ROUND(E69*H69,2)</f>
        <v>0</v>
      </c>
      <c r="J69" s="253"/>
      <c r="K69" s="254">
        <f>ROUND(E69*J69,2)</f>
        <v>0</v>
      </c>
      <c r="L69" s="254">
        <v>21</v>
      </c>
      <c r="M69" s="254">
        <f>G69*(1+L69/100)</f>
        <v>0</v>
      </c>
      <c r="N69" s="252">
        <v>5.5000000000000003E-4</v>
      </c>
      <c r="O69" s="252">
        <f>ROUND(E69*N69,2)</f>
        <v>0</v>
      </c>
      <c r="P69" s="252">
        <v>0</v>
      </c>
      <c r="Q69" s="252">
        <f>ROUND(E69*P69,2)</f>
        <v>0</v>
      </c>
      <c r="R69" s="254" t="s">
        <v>895</v>
      </c>
      <c r="S69" s="254" t="s">
        <v>801</v>
      </c>
      <c r="T69" s="255" t="s">
        <v>420</v>
      </c>
      <c r="U69" s="224">
        <v>0.23</v>
      </c>
      <c r="V69" s="224">
        <f>ROUND(E69*U69,2)</f>
        <v>0.23</v>
      </c>
      <c r="W69" s="224"/>
      <c r="X69" s="224" t="s">
        <v>272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416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49">
        <v>32</v>
      </c>
      <c r="B70" s="250" t="s">
        <v>1185</v>
      </c>
      <c r="C70" s="260" t="s">
        <v>1186</v>
      </c>
      <c r="D70" s="251" t="s">
        <v>388</v>
      </c>
      <c r="E70" s="252">
        <v>1</v>
      </c>
      <c r="F70" s="253"/>
      <c r="G70" s="254">
        <f>ROUND(E70*F70,2)</f>
        <v>0</v>
      </c>
      <c r="H70" s="253"/>
      <c r="I70" s="254">
        <f>ROUND(E70*H70,2)</f>
        <v>0</v>
      </c>
      <c r="J70" s="253"/>
      <c r="K70" s="254">
        <f>ROUND(E70*J70,2)</f>
        <v>0</v>
      </c>
      <c r="L70" s="254">
        <v>21</v>
      </c>
      <c r="M70" s="254">
        <f>G70*(1+L70/100)</f>
        <v>0</v>
      </c>
      <c r="N70" s="252">
        <v>5.0000000000000001E-4</v>
      </c>
      <c r="O70" s="252">
        <f>ROUND(E70*N70,2)</f>
        <v>0</v>
      </c>
      <c r="P70" s="252">
        <v>0</v>
      </c>
      <c r="Q70" s="252">
        <f>ROUND(E70*P70,2)</f>
        <v>0</v>
      </c>
      <c r="R70" s="254" t="s">
        <v>895</v>
      </c>
      <c r="S70" s="254" t="s">
        <v>801</v>
      </c>
      <c r="T70" s="255" t="s">
        <v>420</v>
      </c>
      <c r="U70" s="224">
        <v>0.23</v>
      </c>
      <c r="V70" s="224">
        <f>ROUND(E70*U70,2)</f>
        <v>0.23</v>
      </c>
      <c r="W70" s="224"/>
      <c r="X70" s="224" t="s">
        <v>272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416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49">
        <v>33</v>
      </c>
      <c r="B71" s="250" t="s">
        <v>1502</v>
      </c>
      <c r="C71" s="260" t="s">
        <v>1503</v>
      </c>
      <c r="D71" s="251" t="s">
        <v>388</v>
      </c>
      <c r="E71" s="252">
        <v>19</v>
      </c>
      <c r="F71" s="253"/>
      <c r="G71" s="254">
        <f>ROUND(E71*F71,2)</f>
        <v>0</v>
      </c>
      <c r="H71" s="253"/>
      <c r="I71" s="254">
        <f>ROUND(E71*H71,2)</f>
        <v>0</v>
      </c>
      <c r="J71" s="253"/>
      <c r="K71" s="254">
        <f>ROUND(E71*J71,2)</f>
        <v>0</v>
      </c>
      <c r="L71" s="254">
        <v>21</v>
      </c>
      <c r="M71" s="254">
        <f>G71*(1+L71/100)</f>
        <v>0</v>
      </c>
      <c r="N71" s="252">
        <v>2.7E-4</v>
      </c>
      <c r="O71" s="252">
        <f>ROUND(E71*N71,2)</f>
        <v>0.01</v>
      </c>
      <c r="P71" s="252">
        <v>0</v>
      </c>
      <c r="Q71" s="252">
        <f>ROUND(E71*P71,2)</f>
        <v>0</v>
      </c>
      <c r="R71" s="254"/>
      <c r="S71" s="254" t="s">
        <v>414</v>
      </c>
      <c r="T71" s="255" t="s">
        <v>420</v>
      </c>
      <c r="U71" s="224">
        <v>0.21</v>
      </c>
      <c r="V71" s="224">
        <f>ROUND(E71*U71,2)</f>
        <v>3.99</v>
      </c>
      <c r="W71" s="224"/>
      <c r="X71" s="224" t="s">
        <v>272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416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49">
        <v>34</v>
      </c>
      <c r="B72" s="250" t="s">
        <v>1504</v>
      </c>
      <c r="C72" s="260" t="s">
        <v>1505</v>
      </c>
      <c r="D72" s="251" t="s">
        <v>388</v>
      </c>
      <c r="E72" s="252">
        <v>1</v>
      </c>
      <c r="F72" s="253"/>
      <c r="G72" s="254">
        <f>ROUND(E72*F72,2)</f>
        <v>0</v>
      </c>
      <c r="H72" s="253"/>
      <c r="I72" s="254">
        <f>ROUND(E72*H72,2)</f>
        <v>0</v>
      </c>
      <c r="J72" s="253"/>
      <c r="K72" s="254">
        <f>ROUND(E72*J72,2)</f>
        <v>0</v>
      </c>
      <c r="L72" s="254">
        <v>21</v>
      </c>
      <c r="M72" s="254">
        <f>G72*(1+L72/100)</f>
        <v>0</v>
      </c>
      <c r="N72" s="252">
        <v>2.8E-3</v>
      </c>
      <c r="O72" s="252">
        <f>ROUND(E72*N72,2)</f>
        <v>0</v>
      </c>
      <c r="P72" s="252">
        <v>0</v>
      </c>
      <c r="Q72" s="252">
        <f>ROUND(E72*P72,2)</f>
        <v>0</v>
      </c>
      <c r="R72" s="254"/>
      <c r="S72" s="254" t="s">
        <v>414</v>
      </c>
      <c r="T72" s="255" t="s">
        <v>420</v>
      </c>
      <c r="U72" s="224">
        <v>0.54</v>
      </c>
      <c r="V72" s="224">
        <f>ROUND(E72*U72,2)</f>
        <v>0.54</v>
      </c>
      <c r="W72" s="224"/>
      <c r="X72" s="224" t="s">
        <v>272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416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49">
        <v>35</v>
      </c>
      <c r="B73" s="250" t="s">
        <v>1506</v>
      </c>
      <c r="C73" s="260" t="s">
        <v>1507</v>
      </c>
      <c r="D73" s="251" t="s">
        <v>388</v>
      </c>
      <c r="E73" s="252">
        <v>2</v>
      </c>
      <c r="F73" s="253"/>
      <c r="G73" s="254">
        <f>ROUND(E73*F73,2)</f>
        <v>0</v>
      </c>
      <c r="H73" s="253"/>
      <c r="I73" s="254">
        <f>ROUND(E73*H73,2)</f>
        <v>0</v>
      </c>
      <c r="J73" s="253"/>
      <c r="K73" s="254">
        <f>ROUND(E73*J73,2)</f>
        <v>0</v>
      </c>
      <c r="L73" s="254">
        <v>21</v>
      </c>
      <c r="M73" s="254">
        <f>G73*(1+L73/100)</f>
        <v>0</v>
      </c>
      <c r="N73" s="252">
        <v>2.8E-3</v>
      </c>
      <c r="O73" s="252">
        <f>ROUND(E73*N73,2)</f>
        <v>0.01</v>
      </c>
      <c r="P73" s="252">
        <v>0</v>
      </c>
      <c r="Q73" s="252">
        <f>ROUND(E73*P73,2)</f>
        <v>0</v>
      </c>
      <c r="R73" s="254"/>
      <c r="S73" s="254" t="s">
        <v>414</v>
      </c>
      <c r="T73" s="255" t="s">
        <v>420</v>
      </c>
      <c r="U73" s="224">
        <v>0.54</v>
      </c>
      <c r="V73" s="224">
        <f>ROUND(E73*U73,2)</f>
        <v>1.08</v>
      </c>
      <c r="W73" s="224"/>
      <c r="X73" s="224" t="s">
        <v>272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416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49">
        <v>36</v>
      </c>
      <c r="B74" s="250" t="s">
        <v>1508</v>
      </c>
      <c r="C74" s="260" t="s">
        <v>1509</v>
      </c>
      <c r="D74" s="251" t="s">
        <v>388</v>
      </c>
      <c r="E74" s="252">
        <v>3</v>
      </c>
      <c r="F74" s="253"/>
      <c r="G74" s="254">
        <f>ROUND(E74*F74,2)</f>
        <v>0</v>
      </c>
      <c r="H74" s="253"/>
      <c r="I74" s="254">
        <f>ROUND(E74*H74,2)</f>
        <v>0</v>
      </c>
      <c r="J74" s="253"/>
      <c r="K74" s="254">
        <f>ROUND(E74*J74,2)</f>
        <v>0</v>
      </c>
      <c r="L74" s="254">
        <v>21</v>
      </c>
      <c r="M74" s="254">
        <f>G74*(1+L74/100)</f>
        <v>0</v>
      </c>
      <c r="N74" s="252">
        <v>2.8E-3</v>
      </c>
      <c r="O74" s="252">
        <f>ROUND(E74*N74,2)</f>
        <v>0.01</v>
      </c>
      <c r="P74" s="252">
        <v>0</v>
      </c>
      <c r="Q74" s="252">
        <f>ROUND(E74*P74,2)</f>
        <v>0</v>
      </c>
      <c r="R74" s="254"/>
      <c r="S74" s="254" t="s">
        <v>414</v>
      </c>
      <c r="T74" s="255" t="s">
        <v>420</v>
      </c>
      <c r="U74" s="224">
        <v>0.54</v>
      </c>
      <c r="V74" s="224">
        <f>ROUND(E74*U74,2)</f>
        <v>1.62</v>
      </c>
      <c r="W74" s="224"/>
      <c r="X74" s="224" t="s">
        <v>272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416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49">
        <v>37</v>
      </c>
      <c r="B75" s="250" t="s">
        <v>1510</v>
      </c>
      <c r="C75" s="260" t="s">
        <v>1511</v>
      </c>
      <c r="D75" s="251" t="s">
        <v>388</v>
      </c>
      <c r="E75" s="252">
        <v>1</v>
      </c>
      <c r="F75" s="253"/>
      <c r="G75" s="254">
        <f>ROUND(E75*F75,2)</f>
        <v>0</v>
      </c>
      <c r="H75" s="253"/>
      <c r="I75" s="254">
        <f>ROUND(E75*H75,2)</f>
        <v>0</v>
      </c>
      <c r="J75" s="253"/>
      <c r="K75" s="254">
        <f>ROUND(E75*J75,2)</f>
        <v>0</v>
      </c>
      <c r="L75" s="254">
        <v>21</v>
      </c>
      <c r="M75" s="254">
        <f>G75*(1+L75/100)</f>
        <v>0</v>
      </c>
      <c r="N75" s="252">
        <v>0</v>
      </c>
      <c r="O75" s="252">
        <f>ROUND(E75*N75,2)</f>
        <v>0</v>
      </c>
      <c r="P75" s="252">
        <v>0</v>
      </c>
      <c r="Q75" s="252">
        <f>ROUND(E75*P75,2)</f>
        <v>0</v>
      </c>
      <c r="R75" s="254"/>
      <c r="S75" s="254" t="s">
        <v>414</v>
      </c>
      <c r="T75" s="255" t="s">
        <v>420</v>
      </c>
      <c r="U75" s="224">
        <v>0.23</v>
      </c>
      <c r="V75" s="224">
        <f>ROUND(E75*U75,2)</f>
        <v>0.23</v>
      </c>
      <c r="W75" s="224"/>
      <c r="X75" s="224" t="s">
        <v>272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416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42">
        <v>38</v>
      </c>
      <c r="B76" s="243" t="s">
        <v>1512</v>
      </c>
      <c r="C76" s="258" t="s">
        <v>1513</v>
      </c>
      <c r="D76" s="244" t="s">
        <v>388</v>
      </c>
      <c r="E76" s="245">
        <v>3</v>
      </c>
      <c r="F76" s="246"/>
      <c r="G76" s="247">
        <f>ROUND(E76*F76,2)</f>
        <v>0</v>
      </c>
      <c r="H76" s="246"/>
      <c r="I76" s="247">
        <f>ROUND(E76*H76,2)</f>
        <v>0</v>
      </c>
      <c r="J76" s="246"/>
      <c r="K76" s="247">
        <f>ROUND(E76*J76,2)</f>
        <v>0</v>
      </c>
      <c r="L76" s="247">
        <v>21</v>
      </c>
      <c r="M76" s="247">
        <f>G76*(1+L76/100)</f>
        <v>0</v>
      </c>
      <c r="N76" s="245">
        <v>8.0000000000000004E-4</v>
      </c>
      <c r="O76" s="245">
        <f>ROUND(E76*N76,2)</f>
        <v>0</v>
      </c>
      <c r="P76" s="245">
        <v>0</v>
      </c>
      <c r="Q76" s="245">
        <f>ROUND(E76*P76,2)</f>
        <v>0</v>
      </c>
      <c r="R76" s="247"/>
      <c r="S76" s="247" t="s">
        <v>414</v>
      </c>
      <c r="T76" s="248" t="s">
        <v>420</v>
      </c>
      <c r="U76" s="224">
        <v>0</v>
      </c>
      <c r="V76" s="224">
        <f>ROUND(E76*U76,2)</f>
        <v>0</v>
      </c>
      <c r="W76" s="224"/>
      <c r="X76" s="224" t="s">
        <v>529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802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>
        <v>39</v>
      </c>
      <c r="B77" s="221" t="s">
        <v>1224</v>
      </c>
      <c r="C77" s="270" t="s">
        <v>1225</v>
      </c>
      <c r="D77" s="222" t="s">
        <v>0</v>
      </c>
      <c r="E77" s="265"/>
      <c r="F77" s="225"/>
      <c r="G77" s="224">
        <f>ROUND(E77*F77,2)</f>
        <v>0</v>
      </c>
      <c r="H77" s="225"/>
      <c r="I77" s="224">
        <f>ROUND(E77*H77,2)</f>
        <v>0</v>
      </c>
      <c r="J77" s="225"/>
      <c r="K77" s="224">
        <f>ROUND(E77*J77,2)</f>
        <v>0</v>
      </c>
      <c r="L77" s="224">
        <v>21</v>
      </c>
      <c r="M77" s="224">
        <f>G77*(1+L77/100)</f>
        <v>0</v>
      </c>
      <c r="N77" s="223">
        <v>0</v>
      </c>
      <c r="O77" s="223">
        <f>ROUND(E77*N77,2)</f>
        <v>0</v>
      </c>
      <c r="P77" s="223">
        <v>0</v>
      </c>
      <c r="Q77" s="223">
        <f>ROUND(E77*P77,2)</f>
        <v>0</v>
      </c>
      <c r="R77" s="224" t="s">
        <v>895</v>
      </c>
      <c r="S77" s="224" t="s">
        <v>801</v>
      </c>
      <c r="T77" s="224" t="s">
        <v>801</v>
      </c>
      <c r="U77" s="224">
        <v>0</v>
      </c>
      <c r="V77" s="224">
        <f>ROUND(E77*U77,2)</f>
        <v>0</v>
      </c>
      <c r="W77" s="224"/>
      <c r="X77" s="224" t="s">
        <v>156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825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ht="13" x14ac:dyDescent="0.25">
      <c r="A78" s="232" t="s">
        <v>265</v>
      </c>
      <c r="B78" s="233" t="s">
        <v>209</v>
      </c>
      <c r="C78" s="257" t="s">
        <v>210</v>
      </c>
      <c r="D78" s="234"/>
      <c r="E78" s="235"/>
      <c r="F78" s="236"/>
      <c r="G78" s="236">
        <f>SUMIF(AG79:AG79,"&lt;&gt;NOR",G79:G79)</f>
        <v>0</v>
      </c>
      <c r="H78" s="236"/>
      <c r="I78" s="236">
        <f>SUM(I79:I79)</f>
        <v>0</v>
      </c>
      <c r="J78" s="236"/>
      <c r="K78" s="236">
        <f>SUM(K79:K79)</f>
        <v>0</v>
      </c>
      <c r="L78" s="236"/>
      <c r="M78" s="236">
        <f>SUM(M79:M79)</f>
        <v>0</v>
      </c>
      <c r="N78" s="235"/>
      <c r="O78" s="235">
        <f>SUM(O79:O79)</f>
        <v>0</v>
      </c>
      <c r="P78" s="235"/>
      <c r="Q78" s="235">
        <f>SUM(Q79:Q79)</f>
        <v>0</v>
      </c>
      <c r="R78" s="236"/>
      <c r="S78" s="236"/>
      <c r="T78" s="237"/>
      <c r="U78" s="231"/>
      <c r="V78" s="231">
        <f>SUM(V79:V79)</f>
        <v>0</v>
      </c>
      <c r="W78" s="231"/>
      <c r="X78" s="231"/>
      <c r="AG78" t="s">
        <v>266</v>
      </c>
    </row>
    <row r="79" spans="1:60" outlineLevel="1" x14ac:dyDescent="0.25">
      <c r="A79" s="249">
        <v>40</v>
      </c>
      <c r="B79" s="250" t="s">
        <v>1305</v>
      </c>
      <c r="C79" s="260" t="s">
        <v>1306</v>
      </c>
      <c r="D79" s="251" t="s">
        <v>413</v>
      </c>
      <c r="E79" s="252">
        <v>1</v>
      </c>
      <c r="F79" s="253"/>
      <c r="G79" s="254">
        <f>ROUND(E79*F79,2)</f>
        <v>0</v>
      </c>
      <c r="H79" s="253"/>
      <c r="I79" s="254">
        <f>ROUND(E79*H79,2)</f>
        <v>0</v>
      </c>
      <c r="J79" s="253"/>
      <c r="K79" s="254">
        <f>ROUND(E79*J79,2)</f>
        <v>0</v>
      </c>
      <c r="L79" s="254">
        <v>21</v>
      </c>
      <c r="M79" s="254">
        <f>G79*(1+L79/100)</f>
        <v>0</v>
      </c>
      <c r="N79" s="252">
        <v>0</v>
      </c>
      <c r="O79" s="252">
        <f>ROUND(E79*N79,2)</f>
        <v>0</v>
      </c>
      <c r="P79" s="252">
        <v>0</v>
      </c>
      <c r="Q79" s="252">
        <f>ROUND(E79*P79,2)</f>
        <v>0</v>
      </c>
      <c r="R79" s="254"/>
      <c r="S79" s="254" t="s">
        <v>414</v>
      </c>
      <c r="T79" s="255" t="s">
        <v>420</v>
      </c>
      <c r="U79" s="224">
        <v>0</v>
      </c>
      <c r="V79" s="224">
        <f>ROUND(E79*U79,2)</f>
        <v>0</v>
      </c>
      <c r="W79" s="224"/>
      <c r="X79" s="224" t="s">
        <v>529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802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ht="13" x14ac:dyDescent="0.25">
      <c r="A80" s="232" t="s">
        <v>265</v>
      </c>
      <c r="B80" s="233" t="s">
        <v>215</v>
      </c>
      <c r="C80" s="257" t="s">
        <v>216</v>
      </c>
      <c r="D80" s="234"/>
      <c r="E80" s="235"/>
      <c r="F80" s="236"/>
      <c r="G80" s="236">
        <f>SUMIF(AG81:AG86,"&lt;&gt;NOR",G81:G86)</f>
        <v>0</v>
      </c>
      <c r="H80" s="236"/>
      <c r="I80" s="236">
        <f>SUM(I81:I86)</f>
        <v>0</v>
      </c>
      <c r="J80" s="236"/>
      <c r="K80" s="236">
        <f>SUM(K81:K86)</f>
        <v>0</v>
      </c>
      <c r="L80" s="236"/>
      <c r="M80" s="236">
        <f>SUM(M81:M86)</f>
        <v>0</v>
      </c>
      <c r="N80" s="235"/>
      <c r="O80" s="235">
        <f>SUM(O81:O86)</f>
        <v>0.01</v>
      </c>
      <c r="P80" s="235"/>
      <c r="Q80" s="235">
        <f>SUM(Q81:Q86)</f>
        <v>0</v>
      </c>
      <c r="R80" s="236"/>
      <c r="S80" s="236"/>
      <c r="T80" s="237"/>
      <c r="U80" s="231"/>
      <c r="V80" s="231">
        <f>SUM(V81:V86)</f>
        <v>5.1100000000000003</v>
      </c>
      <c r="W80" s="231"/>
      <c r="X80" s="231"/>
      <c r="AG80" t="s">
        <v>266</v>
      </c>
    </row>
    <row r="81" spans="1:60" outlineLevel="1" x14ac:dyDescent="0.25">
      <c r="A81" s="242">
        <v>41</v>
      </c>
      <c r="B81" s="243" t="s">
        <v>1514</v>
      </c>
      <c r="C81" s="258" t="s">
        <v>1515</v>
      </c>
      <c r="D81" s="244" t="s">
        <v>381</v>
      </c>
      <c r="E81" s="245">
        <v>255.3</v>
      </c>
      <c r="F81" s="246"/>
      <c r="G81" s="247">
        <f>ROUND(E81*F81,2)</f>
        <v>0</v>
      </c>
      <c r="H81" s="246"/>
      <c r="I81" s="247">
        <f>ROUND(E81*H81,2)</f>
        <v>0</v>
      </c>
      <c r="J81" s="246"/>
      <c r="K81" s="247">
        <f>ROUND(E81*J81,2)</f>
        <v>0</v>
      </c>
      <c r="L81" s="247">
        <v>21</v>
      </c>
      <c r="M81" s="247">
        <f>G81*(1+L81/100)</f>
        <v>0</v>
      </c>
      <c r="N81" s="245">
        <v>4.0000000000000003E-5</v>
      </c>
      <c r="O81" s="245">
        <f>ROUND(E81*N81,2)</f>
        <v>0.01</v>
      </c>
      <c r="P81" s="245">
        <v>0</v>
      </c>
      <c r="Q81" s="245">
        <f>ROUND(E81*P81,2)</f>
        <v>0</v>
      </c>
      <c r="R81" s="247"/>
      <c r="S81" s="247" t="s">
        <v>414</v>
      </c>
      <c r="T81" s="248" t="s">
        <v>420</v>
      </c>
      <c r="U81" s="224">
        <v>0.02</v>
      </c>
      <c r="V81" s="224">
        <f>ROUND(E81*U81,2)</f>
        <v>5.1100000000000003</v>
      </c>
      <c r="W81" s="224"/>
      <c r="X81" s="224" t="s">
        <v>272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416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5">
      <c r="A82" s="220"/>
      <c r="B82" s="221"/>
      <c r="C82" s="259" t="s">
        <v>1483</v>
      </c>
      <c r="D82" s="226"/>
      <c r="E82" s="227">
        <v>103</v>
      </c>
      <c r="F82" s="224"/>
      <c r="G82" s="224"/>
      <c r="H82" s="224"/>
      <c r="I82" s="224"/>
      <c r="J82" s="224"/>
      <c r="K82" s="224"/>
      <c r="L82" s="224"/>
      <c r="M82" s="224"/>
      <c r="N82" s="223"/>
      <c r="O82" s="223"/>
      <c r="P82" s="223"/>
      <c r="Q82" s="223"/>
      <c r="R82" s="224"/>
      <c r="S82" s="224"/>
      <c r="T82" s="224"/>
      <c r="U82" s="224"/>
      <c r="V82" s="224"/>
      <c r="W82" s="224"/>
      <c r="X82" s="224"/>
      <c r="Y82" s="213"/>
      <c r="Z82" s="213"/>
      <c r="AA82" s="213"/>
      <c r="AB82" s="213"/>
      <c r="AC82" s="213"/>
      <c r="AD82" s="213"/>
      <c r="AE82" s="213"/>
      <c r="AF82" s="213"/>
      <c r="AG82" s="213" t="s">
        <v>275</v>
      </c>
      <c r="AH82" s="213">
        <v>5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20"/>
      <c r="B83" s="221"/>
      <c r="C83" s="259" t="s">
        <v>1480</v>
      </c>
      <c r="D83" s="226"/>
      <c r="E83" s="227">
        <v>16.100000000000001</v>
      </c>
      <c r="F83" s="224"/>
      <c r="G83" s="224"/>
      <c r="H83" s="224"/>
      <c r="I83" s="224"/>
      <c r="J83" s="224"/>
      <c r="K83" s="224"/>
      <c r="L83" s="224"/>
      <c r="M83" s="224"/>
      <c r="N83" s="223"/>
      <c r="O83" s="223"/>
      <c r="P83" s="223"/>
      <c r="Q83" s="223"/>
      <c r="R83" s="224"/>
      <c r="S83" s="224"/>
      <c r="T83" s="224"/>
      <c r="U83" s="224"/>
      <c r="V83" s="224"/>
      <c r="W83" s="224"/>
      <c r="X83" s="224"/>
      <c r="Y83" s="213"/>
      <c r="Z83" s="213"/>
      <c r="AA83" s="213"/>
      <c r="AB83" s="213"/>
      <c r="AC83" s="213"/>
      <c r="AD83" s="213"/>
      <c r="AE83" s="213"/>
      <c r="AF83" s="213"/>
      <c r="AG83" s="213" t="s">
        <v>275</v>
      </c>
      <c r="AH83" s="213">
        <v>5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20"/>
      <c r="B84" s="221"/>
      <c r="C84" s="259" t="s">
        <v>1477</v>
      </c>
      <c r="D84" s="226"/>
      <c r="E84" s="227">
        <v>27</v>
      </c>
      <c r="F84" s="224"/>
      <c r="G84" s="224"/>
      <c r="H84" s="224"/>
      <c r="I84" s="224"/>
      <c r="J84" s="224"/>
      <c r="K84" s="224"/>
      <c r="L84" s="224"/>
      <c r="M84" s="224"/>
      <c r="N84" s="223"/>
      <c r="O84" s="223"/>
      <c r="P84" s="223"/>
      <c r="Q84" s="223"/>
      <c r="R84" s="224"/>
      <c r="S84" s="224"/>
      <c r="T84" s="224"/>
      <c r="U84" s="224"/>
      <c r="V84" s="224"/>
      <c r="W84" s="224"/>
      <c r="X84" s="224"/>
      <c r="Y84" s="213"/>
      <c r="Z84" s="213"/>
      <c r="AA84" s="213"/>
      <c r="AB84" s="213"/>
      <c r="AC84" s="213"/>
      <c r="AD84" s="213"/>
      <c r="AE84" s="213"/>
      <c r="AF84" s="213"/>
      <c r="AG84" s="213" t="s">
        <v>275</v>
      </c>
      <c r="AH84" s="213">
        <v>5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20"/>
      <c r="B85" s="221"/>
      <c r="C85" s="259" t="s">
        <v>1476</v>
      </c>
      <c r="D85" s="226"/>
      <c r="E85" s="227">
        <v>78</v>
      </c>
      <c r="F85" s="224"/>
      <c r="G85" s="224"/>
      <c r="H85" s="224"/>
      <c r="I85" s="224"/>
      <c r="J85" s="224"/>
      <c r="K85" s="224"/>
      <c r="L85" s="224"/>
      <c r="M85" s="224"/>
      <c r="N85" s="223"/>
      <c r="O85" s="223"/>
      <c r="P85" s="223"/>
      <c r="Q85" s="223"/>
      <c r="R85" s="224"/>
      <c r="S85" s="224"/>
      <c r="T85" s="224"/>
      <c r="U85" s="224"/>
      <c r="V85" s="224"/>
      <c r="W85" s="224"/>
      <c r="X85" s="224"/>
      <c r="Y85" s="213"/>
      <c r="Z85" s="213"/>
      <c r="AA85" s="213"/>
      <c r="AB85" s="213"/>
      <c r="AC85" s="213"/>
      <c r="AD85" s="213"/>
      <c r="AE85" s="213"/>
      <c r="AF85" s="213"/>
      <c r="AG85" s="213" t="s">
        <v>275</v>
      </c>
      <c r="AH85" s="213">
        <v>5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20"/>
      <c r="B86" s="221"/>
      <c r="C86" s="259" t="s">
        <v>1475</v>
      </c>
      <c r="D86" s="226"/>
      <c r="E86" s="227">
        <v>31.2</v>
      </c>
      <c r="F86" s="224"/>
      <c r="G86" s="224"/>
      <c r="H86" s="224"/>
      <c r="I86" s="224"/>
      <c r="J86" s="224"/>
      <c r="K86" s="224"/>
      <c r="L86" s="224"/>
      <c r="M86" s="224"/>
      <c r="N86" s="223"/>
      <c r="O86" s="223"/>
      <c r="P86" s="223"/>
      <c r="Q86" s="223"/>
      <c r="R86" s="224"/>
      <c r="S86" s="224"/>
      <c r="T86" s="224"/>
      <c r="U86" s="224"/>
      <c r="V86" s="224"/>
      <c r="W86" s="224"/>
      <c r="X86" s="224"/>
      <c r="Y86" s="213"/>
      <c r="Z86" s="213"/>
      <c r="AA86" s="213"/>
      <c r="AB86" s="213"/>
      <c r="AC86" s="213"/>
      <c r="AD86" s="213"/>
      <c r="AE86" s="213"/>
      <c r="AF86" s="213"/>
      <c r="AG86" s="213" t="s">
        <v>275</v>
      </c>
      <c r="AH86" s="213">
        <v>5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ht="13" x14ac:dyDescent="0.25">
      <c r="A87" s="232" t="s">
        <v>265</v>
      </c>
      <c r="B87" s="233" t="s">
        <v>158</v>
      </c>
      <c r="C87" s="257" t="s">
        <v>27</v>
      </c>
      <c r="D87" s="234"/>
      <c r="E87" s="235"/>
      <c r="F87" s="236"/>
      <c r="G87" s="236">
        <f>SUMIF(AG88:AG94,"&lt;&gt;NOR",G88:G94)</f>
        <v>0</v>
      </c>
      <c r="H87" s="236"/>
      <c r="I87" s="236">
        <f>SUM(I88:I94)</f>
        <v>0</v>
      </c>
      <c r="J87" s="236"/>
      <c r="K87" s="236">
        <f>SUM(K88:K94)</f>
        <v>0</v>
      </c>
      <c r="L87" s="236"/>
      <c r="M87" s="236">
        <f>SUM(M88:M94)</f>
        <v>0</v>
      </c>
      <c r="N87" s="235"/>
      <c r="O87" s="235">
        <f>SUM(O88:O94)</f>
        <v>0</v>
      </c>
      <c r="P87" s="235"/>
      <c r="Q87" s="235">
        <f>SUM(Q88:Q94)</f>
        <v>0</v>
      </c>
      <c r="R87" s="236"/>
      <c r="S87" s="236"/>
      <c r="T87" s="237"/>
      <c r="U87" s="231"/>
      <c r="V87" s="231">
        <f>SUM(V88:V94)</f>
        <v>0</v>
      </c>
      <c r="W87" s="231"/>
      <c r="X87" s="231"/>
      <c r="AG87" t="s">
        <v>266</v>
      </c>
    </row>
    <row r="88" spans="1:60" outlineLevel="1" x14ac:dyDescent="0.25">
      <c r="A88" s="249">
        <v>42</v>
      </c>
      <c r="B88" s="250" t="s">
        <v>970</v>
      </c>
      <c r="C88" s="260" t="s">
        <v>971</v>
      </c>
      <c r="D88" s="251" t="s">
        <v>413</v>
      </c>
      <c r="E88" s="252">
        <v>1</v>
      </c>
      <c r="F88" s="253"/>
      <c r="G88" s="254">
        <f>ROUND(E88*F88,2)</f>
        <v>0</v>
      </c>
      <c r="H88" s="253"/>
      <c r="I88" s="254">
        <f>ROUND(E88*H88,2)</f>
        <v>0</v>
      </c>
      <c r="J88" s="253"/>
      <c r="K88" s="254">
        <f>ROUND(E88*J88,2)</f>
        <v>0</v>
      </c>
      <c r="L88" s="254">
        <v>21</v>
      </c>
      <c r="M88" s="254">
        <f>G88*(1+L88/100)</f>
        <v>0</v>
      </c>
      <c r="N88" s="252">
        <v>0</v>
      </c>
      <c r="O88" s="252">
        <f>ROUND(E88*N88,2)</f>
        <v>0</v>
      </c>
      <c r="P88" s="252">
        <v>0</v>
      </c>
      <c r="Q88" s="252">
        <f>ROUND(E88*P88,2)</f>
        <v>0</v>
      </c>
      <c r="R88" s="254"/>
      <c r="S88" s="254" t="s">
        <v>414</v>
      </c>
      <c r="T88" s="255" t="s">
        <v>420</v>
      </c>
      <c r="U88" s="224">
        <v>0</v>
      </c>
      <c r="V88" s="224">
        <f>ROUND(E88*U88,2)</f>
        <v>0</v>
      </c>
      <c r="W88" s="224"/>
      <c r="X88" s="224" t="s">
        <v>272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273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49">
        <v>43</v>
      </c>
      <c r="B89" s="250" t="s">
        <v>972</v>
      </c>
      <c r="C89" s="260" t="s">
        <v>973</v>
      </c>
      <c r="D89" s="251" t="s">
        <v>413</v>
      </c>
      <c r="E89" s="252">
        <v>1</v>
      </c>
      <c r="F89" s="253"/>
      <c r="G89" s="254">
        <f>ROUND(E89*F89,2)</f>
        <v>0</v>
      </c>
      <c r="H89" s="253"/>
      <c r="I89" s="254">
        <f>ROUND(E89*H89,2)</f>
        <v>0</v>
      </c>
      <c r="J89" s="253"/>
      <c r="K89" s="254">
        <f>ROUND(E89*J89,2)</f>
        <v>0</v>
      </c>
      <c r="L89" s="254">
        <v>21</v>
      </c>
      <c r="M89" s="254">
        <f>G89*(1+L89/100)</f>
        <v>0</v>
      </c>
      <c r="N89" s="252">
        <v>0</v>
      </c>
      <c r="O89" s="252">
        <f>ROUND(E89*N89,2)</f>
        <v>0</v>
      </c>
      <c r="P89" s="252">
        <v>0</v>
      </c>
      <c r="Q89" s="252">
        <f>ROUND(E89*P89,2)</f>
        <v>0</v>
      </c>
      <c r="R89" s="254"/>
      <c r="S89" s="254" t="s">
        <v>414</v>
      </c>
      <c r="T89" s="255" t="s">
        <v>420</v>
      </c>
      <c r="U89" s="224">
        <v>0</v>
      </c>
      <c r="V89" s="224">
        <f>ROUND(E89*U89,2)</f>
        <v>0</v>
      </c>
      <c r="W89" s="224"/>
      <c r="X89" s="224" t="s">
        <v>272</v>
      </c>
      <c r="Y89" s="213"/>
      <c r="Z89" s="213"/>
      <c r="AA89" s="213"/>
      <c r="AB89" s="213"/>
      <c r="AC89" s="213"/>
      <c r="AD89" s="213"/>
      <c r="AE89" s="213"/>
      <c r="AF89" s="213"/>
      <c r="AG89" s="213" t="s">
        <v>273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49">
        <v>44</v>
      </c>
      <c r="B90" s="250" t="s">
        <v>974</v>
      </c>
      <c r="C90" s="260" t="s">
        <v>975</v>
      </c>
      <c r="D90" s="251" t="s">
        <v>413</v>
      </c>
      <c r="E90" s="252">
        <v>1</v>
      </c>
      <c r="F90" s="253"/>
      <c r="G90" s="254">
        <f>ROUND(E90*F90,2)</f>
        <v>0</v>
      </c>
      <c r="H90" s="253"/>
      <c r="I90" s="254">
        <f>ROUND(E90*H90,2)</f>
        <v>0</v>
      </c>
      <c r="J90" s="253"/>
      <c r="K90" s="254">
        <f>ROUND(E90*J90,2)</f>
        <v>0</v>
      </c>
      <c r="L90" s="254">
        <v>21</v>
      </c>
      <c r="M90" s="254">
        <f>G90*(1+L90/100)</f>
        <v>0</v>
      </c>
      <c r="N90" s="252">
        <v>0</v>
      </c>
      <c r="O90" s="252">
        <f>ROUND(E90*N90,2)</f>
        <v>0</v>
      </c>
      <c r="P90" s="252">
        <v>0</v>
      </c>
      <c r="Q90" s="252">
        <f>ROUND(E90*P90,2)</f>
        <v>0</v>
      </c>
      <c r="R90" s="254"/>
      <c r="S90" s="254" t="s">
        <v>414</v>
      </c>
      <c r="T90" s="255" t="s">
        <v>420</v>
      </c>
      <c r="U90" s="224">
        <v>0</v>
      </c>
      <c r="V90" s="224">
        <f>ROUND(E90*U90,2)</f>
        <v>0</v>
      </c>
      <c r="W90" s="224"/>
      <c r="X90" s="224" t="s">
        <v>272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273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49">
        <v>45</v>
      </c>
      <c r="B91" s="250" t="s">
        <v>976</v>
      </c>
      <c r="C91" s="260" t="s">
        <v>977</v>
      </c>
      <c r="D91" s="251" t="s">
        <v>413</v>
      </c>
      <c r="E91" s="252">
        <v>1</v>
      </c>
      <c r="F91" s="253"/>
      <c r="G91" s="254">
        <f>ROUND(E91*F91,2)</f>
        <v>0</v>
      </c>
      <c r="H91" s="253"/>
      <c r="I91" s="254">
        <f>ROUND(E91*H91,2)</f>
        <v>0</v>
      </c>
      <c r="J91" s="253"/>
      <c r="K91" s="254">
        <f>ROUND(E91*J91,2)</f>
        <v>0</v>
      </c>
      <c r="L91" s="254">
        <v>21</v>
      </c>
      <c r="M91" s="254">
        <f>G91*(1+L91/100)</f>
        <v>0</v>
      </c>
      <c r="N91" s="252">
        <v>0</v>
      </c>
      <c r="O91" s="252">
        <f>ROUND(E91*N91,2)</f>
        <v>0</v>
      </c>
      <c r="P91" s="252">
        <v>0</v>
      </c>
      <c r="Q91" s="252">
        <f>ROUND(E91*P91,2)</f>
        <v>0</v>
      </c>
      <c r="R91" s="254"/>
      <c r="S91" s="254" t="s">
        <v>414</v>
      </c>
      <c r="T91" s="255" t="s">
        <v>420</v>
      </c>
      <c r="U91" s="224">
        <v>0</v>
      </c>
      <c r="V91" s="224">
        <f>ROUND(E91*U91,2)</f>
        <v>0</v>
      </c>
      <c r="W91" s="224"/>
      <c r="X91" s="224" t="s">
        <v>272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273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49">
        <v>46</v>
      </c>
      <c r="B92" s="250" t="s">
        <v>978</v>
      </c>
      <c r="C92" s="260" t="s">
        <v>979</v>
      </c>
      <c r="D92" s="251" t="s">
        <v>413</v>
      </c>
      <c r="E92" s="252">
        <v>1</v>
      </c>
      <c r="F92" s="253"/>
      <c r="G92" s="254">
        <f>ROUND(E92*F92,2)</f>
        <v>0</v>
      </c>
      <c r="H92" s="253"/>
      <c r="I92" s="254">
        <f>ROUND(E92*H92,2)</f>
        <v>0</v>
      </c>
      <c r="J92" s="253"/>
      <c r="K92" s="254">
        <f>ROUND(E92*J92,2)</f>
        <v>0</v>
      </c>
      <c r="L92" s="254">
        <v>21</v>
      </c>
      <c r="M92" s="254">
        <f>G92*(1+L92/100)</f>
        <v>0</v>
      </c>
      <c r="N92" s="252">
        <v>0</v>
      </c>
      <c r="O92" s="252">
        <f>ROUND(E92*N92,2)</f>
        <v>0</v>
      </c>
      <c r="P92" s="252">
        <v>0</v>
      </c>
      <c r="Q92" s="252">
        <f>ROUND(E92*P92,2)</f>
        <v>0</v>
      </c>
      <c r="R92" s="254"/>
      <c r="S92" s="254" t="s">
        <v>414</v>
      </c>
      <c r="T92" s="255" t="s">
        <v>420</v>
      </c>
      <c r="U92" s="224">
        <v>0</v>
      </c>
      <c r="V92" s="224">
        <f>ROUND(E92*U92,2)</f>
        <v>0</v>
      </c>
      <c r="W92" s="224"/>
      <c r="X92" s="224" t="s">
        <v>272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273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42">
        <v>47</v>
      </c>
      <c r="B93" s="243" t="s">
        <v>980</v>
      </c>
      <c r="C93" s="258" t="s">
        <v>981</v>
      </c>
      <c r="D93" s="244" t="s">
        <v>982</v>
      </c>
      <c r="E93" s="245">
        <v>1</v>
      </c>
      <c r="F93" s="246"/>
      <c r="G93" s="247">
        <f>ROUND(E93*F93,2)</f>
        <v>0</v>
      </c>
      <c r="H93" s="246"/>
      <c r="I93" s="247">
        <f>ROUND(E93*H93,2)</f>
        <v>0</v>
      </c>
      <c r="J93" s="246"/>
      <c r="K93" s="247">
        <f>ROUND(E93*J93,2)</f>
        <v>0</v>
      </c>
      <c r="L93" s="247">
        <v>21</v>
      </c>
      <c r="M93" s="247">
        <f>G93*(1+L93/100)</f>
        <v>0</v>
      </c>
      <c r="N93" s="245">
        <v>0</v>
      </c>
      <c r="O93" s="245">
        <f>ROUND(E93*N93,2)</f>
        <v>0</v>
      </c>
      <c r="P93" s="245">
        <v>0</v>
      </c>
      <c r="Q93" s="245">
        <f>ROUND(E93*P93,2)</f>
        <v>0</v>
      </c>
      <c r="R93" s="247"/>
      <c r="S93" s="247" t="s">
        <v>414</v>
      </c>
      <c r="T93" s="248" t="s">
        <v>420</v>
      </c>
      <c r="U93" s="224">
        <v>0</v>
      </c>
      <c r="V93" s="224">
        <f>ROUND(E93*U93,2)</f>
        <v>0</v>
      </c>
      <c r="W93" s="224"/>
      <c r="X93" s="224" t="s">
        <v>983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984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20"/>
      <c r="B94" s="221"/>
      <c r="C94" s="261" t="s">
        <v>985</v>
      </c>
      <c r="D94" s="256"/>
      <c r="E94" s="256"/>
      <c r="F94" s="256"/>
      <c r="G94" s="256"/>
      <c r="H94" s="224"/>
      <c r="I94" s="224"/>
      <c r="J94" s="224"/>
      <c r="K94" s="224"/>
      <c r="L94" s="224"/>
      <c r="M94" s="224"/>
      <c r="N94" s="223"/>
      <c r="O94" s="223"/>
      <c r="P94" s="223"/>
      <c r="Q94" s="223"/>
      <c r="R94" s="224"/>
      <c r="S94" s="224"/>
      <c r="T94" s="224"/>
      <c r="U94" s="224"/>
      <c r="V94" s="224"/>
      <c r="W94" s="224"/>
      <c r="X94" s="224"/>
      <c r="Y94" s="213"/>
      <c r="Z94" s="213"/>
      <c r="AA94" s="213"/>
      <c r="AB94" s="213"/>
      <c r="AC94" s="213"/>
      <c r="AD94" s="213"/>
      <c r="AE94" s="213"/>
      <c r="AF94" s="213"/>
      <c r="AG94" s="213" t="s">
        <v>355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69" t="str">
        <f>C94</f>
        <v>Náklady na vyhotovení dokumentace skutečného provedení stavby a její předání objednateli v požadované formě a požadovaném počtu.</v>
      </c>
      <c r="BB94" s="213"/>
      <c r="BC94" s="213"/>
      <c r="BD94" s="213"/>
      <c r="BE94" s="213"/>
      <c r="BF94" s="213"/>
      <c r="BG94" s="213"/>
      <c r="BH94" s="213"/>
    </row>
    <row r="95" spans="1:60" ht="13" x14ac:dyDescent="0.25">
      <c r="A95" s="232" t="s">
        <v>265</v>
      </c>
      <c r="B95" s="233" t="s">
        <v>238</v>
      </c>
      <c r="C95" s="257" t="s">
        <v>28</v>
      </c>
      <c r="D95" s="234"/>
      <c r="E95" s="235"/>
      <c r="F95" s="236"/>
      <c r="G95" s="236">
        <f>SUMIF(AG96:AG97,"&lt;&gt;NOR",G96:G97)</f>
        <v>0</v>
      </c>
      <c r="H95" s="236"/>
      <c r="I95" s="236">
        <f>SUM(I96:I97)</f>
        <v>0</v>
      </c>
      <c r="J95" s="236"/>
      <c r="K95" s="236">
        <f>SUM(K96:K97)</f>
        <v>0</v>
      </c>
      <c r="L95" s="236"/>
      <c r="M95" s="236">
        <f>SUM(M96:M97)</f>
        <v>0</v>
      </c>
      <c r="N95" s="235"/>
      <c r="O95" s="235">
        <f>SUM(O96:O97)</f>
        <v>0</v>
      </c>
      <c r="P95" s="235"/>
      <c r="Q95" s="235">
        <f>SUM(Q96:Q97)</f>
        <v>0</v>
      </c>
      <c r="R95" s="236"/>
      <c r="S95" s="236"/>
      <c r="T95" s="237"/>
      <c r="U95" s="231"/>
      <c r="V95" s="231">
        <f>SUM(V96:V97)</f>
        <v>0</v>
      </c>
      <c r="W95" s="231"/>
      <c r="X95" s="231"/>
      <c r="AG95" t="s">
        <v>266</v>
      </c>
    </row>
    <row r="96" spans="1:60" outlineLevel="1" x14ac:dyDescent="0.25">
      <c r="A96" s="249">
        <v>48</v>
      </c>
      <c r="B96" s="250" t="s">
        <v>986</v>
      </c>
      <c r="C96" s="260" t="s">
        <v>987</v>
      </c>
      <c r="D96" s="251" t="s">
        <v>988</v>
      </c>
      <c r="E96" s="252">
        <v>8</v>
      </c>
      <c r="F96" s="253"/>
      <c r="G96" s="254">
        <f>ROUND(E96*F96,2)</f>
        <v>0</v>
      </c>
      <c r="H96" s="253"/>
      <c r="I96" s="254">
        <f>ROUND(E96*H96,2)</f>
        <v>0</v>
      </c>
      <c r="J96" s="253"/>
      <c r="K96" s="254">
        <f>ROUND(E96*J96,2)</f>
        <v>0</v>
      </c>
      <c r="L96" s="254">
        <v>21</v>
      </c>
      <c r="M96" s="254">
        <f>G96*(1+L96/100)</f>
        <v>0</v>
      </c>
      <c r="N96" s="252">
        <v>0</v>
      </c>
      <c r="O96" s="252">
        <f>ROUND(E96*N96,2)</f>
        <v>0</v>
      </c>
      <c r="P96" s="252">
        <v>0</v>
      </c>
      <c r="Q96" s="252">
        <f>ROUND(E96*P96,2)</f>
        <v>0</v>
      </c>
      <c r="R96" s="254"/>
      <c r="S96" s="254" t="s">
        <v>414</v>
      </c>
      <c r="T96" s="255" t="s">
        <v>420</v>
      </c>
      <c r="U96" s="224">
        <v>0</v>
      </c>
      <c r="V96" s="224">
        <f>ROUND(E96*U96,2)</f>
        <v>0</v>
      </c>
      <c r="W96" s="224"/>
      <c r="X96" s="224" t="s">
        <v>989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990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5">
      <c r="A97" s="242">
        <v>49</v>
      </c>
      <c r="B97" s="243" t="s">
        <v>991</v>
      </c>
      <c r="C97" s="258" t="s">
        <v>992</v>
      </c>
      <c r="D97" s="244" t="s">
        <v>413</v>
      </c>
      <c r="E97" s="245">
        <v>1</v>
      </c>
      <c r="F97" s="246"/>
      <c r="G97" s="247">
        <f>ROUND(E97*F97,2)</f>
        <v>0</v>
      </c>
      <c r="H97" s="246"/>
      <c r="I97" s="247">
        <f>ROUND(E97*H97,2)</f>
        <v>0</v>
      </c>
      <c r="J97" s="246"/>
      <c r="K97" s="247">
        <f>ROUND(E97*J97,2)</f>
        <v>0</v>
      </c>
      <c r="L97" s="247">
        <v>21</v>
      </c>
      <c r="M97" s="247">
        <f>G97*(1+L97/100)</f>
        <v>0</v>
      </c>
      <c r="N97" s="245">
        <v>0</v>
      </c>
      <c r="O97" s="245">
        <f>ROUND(E97*N97,2)</f>
        <v>0</v>
      </c>
      <c r="P97" s="245">
        <v>0</v>
      </c>
      <c r="Q97" s="245">
        <f>ROUND(E97*P97,2)</f>
        <v>0</v>
      </c>
      <c r="R97" s="247"/>
      <c r="S97" s="247" t="s">
        <v>414</v>
      </c>
      <c r="T97" s="248" t="s">
        <v>420</v>
      </c>
      <c r="U97" s="224">
        <v>0</v>
      </c>
      <c r="V97" s="224">
        <f>ROUND(E97*U97,2)</f>
        <v>0</v>
      </c>
      <c r="W97" s="224"/>
      <c r="X97" s="224" t="s">
        <v>529</v>
      </c>
      <c r="Y97" s="213"/>
      <c r="Z97" s="213"/>
      <c r="AA97" s="213"/>
      <c r="AB97" s="213"/>
      <c r="AC97" s="213"/>
      <c r="AD97" s="213"/>
      <c r="AE97" s="213"/>
      <c r="AF97" s="213"/>
      <c r="AG97" s="213" t="s">
        <v>802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x14ac:dyDescent="0.25">
      <c r="A98" s="3"/>
      <c r="B98" s="4"/>
      <c r="C98" s="262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AE98">
        <v>15</v>
      </c>
      <c r="AF98">
        <v>21</v>
      </c>
      <c r="AG98" t="s">
        <v>252</v>
      </c>
    </row>
    <row r="99" spans="1:60" ht="13" x14ac:dyDescent="0.25">
      <c r="A99" s="216"/>
      <c r="B99" s="217" t="s">
        <v>29</v>
      </c>
      <c r="C99" s="263"/>
      <c r="D99" s="218"/>
      <c r="E99" s="219"/>
      <c r="F99" s="219"/>
      <c r="G99" s="241">
        <f>G8+G31+G35+G57+G67+G78+G80+G87+G95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AE99">
        <f>SUMIF(L7:L97,AE98,G7:G97)</f>
        <v>0</v>
      </c>
      <c r="AF99">
        <f>SUMIF(L7:L97,AF98,G7:G97)</f>
        <v>0</v>
      </c>
      <c r="AG99" t="s">
        <v>456</v>
      </c>
    </row>
    <row r="100" spans="1:60" x14ac:dyDescent="0.25">
      <c r="C100" s="264"/>
      <c r="D100" s="10"/>
      <c r="AG100" t="s">
        <v>457</v>
      </c>
    </row>
    <row r="101" spans="1:60" x14ac:dyDescent="0.25">
      <c r="D101" s="10"/>
    </row>
    <row r="102" spans="1:60" x14ac:dyDescent="0.25">
      <c r="D102" s="10"/>
    </row>
    <row r="103" spans="1:60" x14ac:dyDescent="0.25">
      <c r="D103" s="10"/>
    </row>
    <row r="104" spans="1:60" x14ac:dyDescent="0.25">
      <c r="D104" s="10"/>
    </row>
    <row r="105" spans="1:60" x14ac:dyDescent="0.25">
      <c r="D105" s="10"/>
    </row>
    <row r="106" spans="1:60" x14ac:dyDescent="0.25">
      <c r="D106" s="10"/>
    </row>
    <row r="107" spans="1:60" x14ac:dyDescent="0.25">
      <c r="D107" s="10"/>
    </row>
    <row r="108" spans="1:60" x14ac:dyDescent="0.25">
      <c r="D108" s="10"/>
    </row>
    <row r="109" spans="1:60" x14ac:dyDescent="0.25">
      <c r="D109" s="10"/>
    </row>
    <row r="110" spans="1:60" x14ac:dyDescent="0.25">
      <c r="D110" s="10"/>
    </row>
    <row r="111" spans="1:60" x14ac:dyDescent="0.25">
      <c r="D111" s="10"/>
    </row>
    <row r="112" spans="1:60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11">
    <mergeCell ref="C30:G30"/>
    <mergeCell ref="C38:G38"/>
    <mergeCell ref="C40:G40"/>
    <mergeCell ref="C61:G61"/>
    <mergeCell ref="C94:G94"/>
    <mergeCell ref="A1:G1"/>
    <mergeCell ref="C2:G2"/>
    <mergeCell ref="C3:G3"/>
    <mergeCell ref="C4:G4"/>
    <mergeCell ref="C16:G16"/>
    <mergeCell ref="C18:G18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66</v>
      </c>
      <c r="C4" s="205" t="s">
        <v>67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104</v>
      </c>
      <c r="C8" s="257" t="s">
        <v>105</v>
      </c>
      <c r="D8" s="234"/>
      <c r="E8" s="235"/>
      <c r="F8" s="236"/>
      <c r="G8" s="236">
        <f>SUMIF(AG9:AG17,"&lt;&gt;NOR",G9:G17)</f>
        <v>0</v>
      </c>
      <c r="H8" s="236"/>
      <c r="I8" s="236">
        <f>SUM(I9:I17)</f>
        <v>0</v>
      </c>
      <c r="J8" s="236"/>
      <c r="K8" s="236">
        <f>SUM(K9:K17)</f>
        <v>0</v>
      </c>
      <c r="L8" s="236"/>
      <c r="M8" s="236">
        <f>SUM(M9:M17)</f>
        <v>0</v>
      </c>
      <c r="N8" s="235"/>
      <c r="O8" s="235">
        <f>SUM(O9:O17)</f>
        <v>0</v>
      </c>
      <c r="P8" s="235"/>
      <c r="Q8" s="235">
        <f>SUM(Q9:Q17)</f>
        <v>0</v>
      </c>
      <c r="R8" s="236"/>
      <c r="S8" s="236"/>
      <c r="T8" s="237"/>
      <c r="U8" s="231"/>
      <c r="V8" s="231">
        <f>SUM(V9:V17)</f>
        <v>0</v>
      </c>
      <c r="W8" s="231"/>
      <c r="X8" s="231"/>
      <c r="AG8" t="s">
        <v>266</v>
      </c>
    </row>
    <row r="9" spans="1:60" outlineLevel="1" x14ac:dyDescent="0.25">
      <c r="A9" s="249">
        <v>1</v>
      </c>
      <c r="B9" s="250" t="s">
        <v>1516</v>
      </c>
      <c r="C9" s="260" t="s">
        <v>1517</v>
      </c>
      <c r="D9" s="251" t="s">
        <v>1326</v>
      </c>
      <c r="E9" s="252">
        <v>1</v>
      </c>
      <c r="F9" s="253"/>
      <c r="G9" s="254">
        <f>ROUND(E9*F9,2)</f>
        <v>0</v>
      </c>
      <c r="H9" s="253"/>
      <c r="I9" s="254">
        <f>ROUND(E9*H9,2)</f>
        <v>0</v>
      </c>
      <c r="J9" s="253"/>
      <c r="K9" s="254">
        <f>ROUND(E9*J9,2)</f>
        <v>0</v>
      </c>
      <c r="L9" s="254">
        <v>21</v>
      </c>
      <c r="M9" s="254">
        <f>G9*(1+L9/100)</f>
        <v>0</v>
      </c>
      <c r="N9" s="252">
        <v>0</v>
      </c>
      <c r="O9" s="252">
        <f>ROUND(E9*N9,2)</f>
        <v>0</v>
      </c>
      <c r="P9" s="252">
        <v>0</v>
      </c>
      <c r="Q9" s="252">
        <f>ROUND(E9*P9,2)</f>
        <v>0</v>
      </c>
      <c r="R9" s="254"/>
      <c r="S9" s="254" t="s">
        <v>414</v>
      </c>
      <c r="T9" s="255" t="s">
        <v>420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273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49">
        <v>2</v>
      </c>
      <c r="B10" s="250" t="s">
        <v>1518</v>
      </c>
      <c r="C10" s="260" t="s">
        <v>1519</v>
      </c>
      <c r="D10" s="251" t="s">
        <v>1326</v>
      </c>
      <c r="E10" s="252">
        <v>113</v>
      </c>
      <c r="F10" s="253"/>
      <c r="G10" s="254">
        <f>ROUND(E10*F10,2)</f>
        <v>0</v>
      </c>
      <c r="H10" s="253"/>
      <c r="I10" s="254">
        <f>ROUND(E10*H10,2)</f>
        <v>0</v>
      </c>
      <c r="J10" s="253"/>
      <c r="K10" s="254">
        <f>ROUND(E10*J10,2)</f>
        <v>0</v>
      </c>
      <c r="L10" s="254">
        <v>21</v>
      </c>
      <c r="M10" s="254">
        <f>G10*(1+L10/100)</f>
        <v>0</v>
      </c>
      <c r="N10" s="252">
        <v>0</v>
      </c>
      <c r="O10" s="252">
        <f>ROUND(E10*N10,2)</f>
        <v>0</v>
      </c>
      <c r="P10" s="252">
        <v>0</v>
      </c>
      <c r="Q10" s="252">
        <f>ROUND(E10*P10,2)</f>
        <v>0</v>
      </c>
      <c r="R10" s="254"/>
      <c r="S10" s="254" t="s">
        <v>414</v>
      </c>
      <c r="T10" s="255" t="s">
        <v>420</v>
      </c>
      <c r="U10" s="224">
        <v>0</v>
      </c>
      <c r="V10" s="224">
        <f>ROUND(E10*U10,2)</f>
        <v>0</v>
      </c>
      <c r="W10" s="224"/>
      <c r="X10" s="224" t="s">
        <v>272</v>
      </c>
      <c r="Y10" s="213"/>
      <c r="Z10" s="213"/>
      <c r="AA10" s="213"/>
      <c r="AB10" s="213"/>
      <c r="AC10" s="213"/>
      <c r="AD10" s="213"/>
      <c r="AE10" s="213"/>
      <c r="AF10" s="213"/>
      <c r="AG10" s="213" t="s">
        <v>273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49">
        <v>3</v>
      </c>
      <c r="B11" s="250" t="s">
        <v>1520</v>
      </c>
      <c r="C11" s="260" t="s">
        <v>1521</v>
      </c>
      <c r="D11" s="251" t="s">
        <v>659</v>
      </c>
      <c r="E11" s="252">
        <v>1</v>
      </c>
      <c r="F11" s="253"/>
      <c r="G11" s="254">
        <f>ROUND(E11*F11,2)</f>
        <v>0</v>
      </c>
      <c r="H11" s="253"/>
      <c r="I11" s="254">
        <f>ROUND(E11*H11,2)</f>
        <v>0</v>
      </c>
      <c r="J11" s="253"/>
      <c r="K11" s="254">
        <f>ROUND(E11*J11,2)</f>
        <v>0</v>
      </c>
      <c r="L11" s="254">
        <v>21</v>
      </c>
      <c r="M11" s="254">
        <f>G11*(1+L11/100)</f>
        <v>0</v>
      </c>
      <c r="N11" s="252">
        <v>0</v>
      </c>
      <c r="O11" s="252">
        <f>ROUND(E11*N11,2)</f>
        <v>0</v>
      </c>
      <c r="P11" s="252">
        <v>0</v>
      </c>
      <c r="Q11" s="252">
        <f>ROUND(E11*P11,2)</f>
        <v>0</v>
      </c>
      <c r="R11" s="254"/>
      <c r="S11" s="254" t="s">
        <v>414</v>
      </c>
      <c r="T11" s="255" t="s">
        <v>420</v>
      </c>
      <c r="U11" s="224">
        <v>0</v>
      </c>
      <c r="V11" s="224">
        <f>ROUND(E11*U11,2)</f>
        <v>0</v>
      </c>
      <c r="W11" s="224"/>
      <c r="X11" s="224" t="s">
        <v>272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273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49">
        <v>4</v>
      </c>
      <c r="B12" s="250" t="s">
        <v>1522</v>
      </c>
      <c r="C12" s="260" t="s">
        <v>1523</v>
      </c>
      <c r="D12" s="251" t="s">
        <v>659</v>
      </c>
      <c r="E12" s="252">
        <v>1</v>
      </c>
      <c r="F12" s="253"/>
      <c r="G12" s="254">
        <f>ROUND(E12*F12,2)</f>
        <v>0</v>
      </c>
      <c r="H12" s="253"/>
      <c r="I12" s="254">
        <f>ROUND(E12*H12,2)</f>
        <v>0</v>
      </c>
      <c r="J12" s="253"/>
      <c r="K12" s="254">
        <f>ROUND(E12*J12,2)</f>
        <v>0</v>
      </c>
      <c r="L12" s="254">
        <v>21</v>
      </c>
      <c r="M12" s="254">
        <f>G12*(1+L12/100)</f>
        <v>0</v>
      </c>
      <c r="N12" s="252">
        <v>0</v>
      </c>
      <c r="O12" s="252">
        <f>ROUND(E12*N12,2)</f>
        <v>0</v>
      </c>
      <c r="P12" s="252">
        <v>0</v>
      </c>
      <c r="Q12" s="252">
        <f>ROUND(E12*P12,2)</f>
        <v>0</v>
      </c>
      <c r="R12" s="254"/>
      <c r="S12" s="254" t="s">
        <v>414</v>
      </c>
      <c r="T12" s="255" t="s">
        <v>420</v>
      </c>
      <c r="U12" s="224">
        <v>0</v>
      </c>
      <c r="V12" s="224">
        <f>ROUND(E12*U12,2)</f>
        <v>0</v>
      </c>
      <c r="W12" s="224"/>
      <c r="X12" s="224" t="s">
        <v>272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273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49">
        <v>5</v>
      </c>
      <c r="B13" s="250" t="s">
        <v>1524</v>
      </c>
      <c r="C13" s="260" t="s">
        <v>1525</v>
      </c>
      <c r="D13" s="251" t="s">
        <v>1326</v>
      </c>
      <c r="E13" s="252">
        <v>3</v>
      </c>
      <c r="F13" s="253"/>
      <c r="G13" s="254">
        <f>ROUND(E13*F13,2)</f>
        <v>0</v>
      </c>
      <c r="H13" s="253"/>
      <c r="I13" s="254">
        <f>ROUND(E13*H13,2)</f>
        <v>0</v>
      </c>
      <c r="J13" s="253"/>
      <c r="K13" s="254">
        <f>ROUND(E13*J13,2)</f>
        <v>0</v>
      </c>
      <c r="L13" s="254">
        <v>21</v>
      </c>
      <c r="M13" s="254">
        <f>G13*(1+L13/100)</f>
        <v>0</v>
      </c>
      <c r="N13" s="252">
        <v>0</v>
      </c>
      <c r="O13" s="252">
        <f>ROUND(E13*N13,2)</f>
        <v>0</v>
      </c>
      <c r="P13" s="252">
        <v>0</v>
      </c>
      <c r="Q13" s="252">
        <f>ROUND(E13*P13,2)</f>
        <v>0</v>
      </c>
      <c r="R13" s="254"/>
      <c r="S13" s="254" t="s">
        <v>414</v>
      </c>
      <c r="T13" s="255" t="s">
        <v>420</v>
      </c>
      <c r="U13" s="224">
        <v>0</v>
      </c>
      <c r="V13" s="224">
        <f>ROUND(E13*U13,2)</f>
        <v>0</v>
      </c>
      <c r="W13" s="224"/>
      <c r="X13" s="224" t="s">
        <v>529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530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0" outlineLevel="1" x14ac:dyDescent="0.25">
      <c r="A14" s="249">
        <v>6</v>
      </c>
      <c r="B14" s="250" t="s">
        <v>1526</v>
      </c>
      <c r="C14" s="260" t="s">
        <v>1527</v>
      </c>
      <c r="D14" s="251" t="s">
        <v>1326</v>
      </c>
      <c r="E14" s="252">
        <v>1</v>
      </c>
      <c r="F14" s="253"/>
      <c r="G14" s="254">
        <f>ROUND(E14*F14,2)</f>
        <v>0</v>
      </c>
      <c r="H14" s="253"/>
      <c r="I14" s="254">
        <f>ROUND(E14*H14,2)</f>
        <v>0</v>
      </c>
      <c r="J14" s="253"/>
      <c r="K14" s="254">
        <f>ROUND(E14*J14,2)</f>
        <v>0</v>
      </c>
      <c r="L14" s="254">
        <v>21</v>
      </c>
      <c r="M14" s="254">
        <f>G14*(1+L14/100)</f>
        <v>0</v>
      </c>
      <c r="N14" s="252">
        <v>0</v>
      </c>
      <c r="O14" s="252">
        <f>ROUND(E14*N14,2)</f>
        <v>0</v>
      </c>
      <c r="P14" s="252">
        <v>0</v>
      </c>
      <c r="Q14" s="252">
        <f>ROUND(E14*P14,2)</f>
        <v>0</v>
      </c>
      <c r="R14" s="254"/>
      <c r="S14" s="254" t="s">
        <v>414</v>
      </c>
      <c r="T14" s="255" t="s">
        <v>420</v>
      </c>
      <c r="U14" s="224">
        <v>0</v>
      </c>
      <c r="V14" s="224">
        <f>ROUND(E14*U14,2)</f>
        <v>0</v>
      </c>
      <c r="W14" s="224"/>
      <c r="X14" s="224" t="s">
        <v>529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530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49">
        <v>7</v>
      </c>
      <c r="B15" s="250" t="s">
        <v>1528</v>
      </c>
      <c r="C15" s="260" t="s">
        <v>1529</v>
      </c>
      <c r="D15" s="251" t="s">
        <v>1326</v>
      </c>
      <c r="E15" s="252">
        <v>3</v>
      </c>
      <c r="F15" s="253"/>
      <c r="G15" s="254">
        <f>ROUND(E15*F15,2)</f>
        <v>0</v>
      </c>
      <c r="H15" s="253"/>
      <c r="I15" s="254">
        <f>ROUND(E15*H15,2)</f>
        <v>0</v>
      </c>
      <c r="J15" s="253"/>
      <c r="K15" s="254">
        <f>ROUND(E15*J15,2)</f>
        <v>0</v>
      </c>
      <c r="L15" s="254">
        <v>21</v>
      </c>
      <c r="M15" s="254">
        <f>G15*(1+L15/100)</f>
        <v>0</v>
      </c>
      <c r="N15" s="252">
        <v>0</v>
      </c>
      <c r="O15" s="252">
        <f>ROUND(E15*N15,2)</f>
        <v>0</v>
      </c>
      <c r="P15" s="252">
        <v>0</v>
      </c>
      <c r="Q15" s="252">
        <f>ROUND(E15*P15,2)</f>
        <v>0</v>
      </c>
      <c r="R15" s="254"/>
      <c r="S15" s="254" t="s">
        <v>414</v>
      </c>
      <c r="T15" s="255" t="s">
        <v>420</v>
      </c>
      <c r="U15" s="224">
        <v>0</v>
      </c>
      <c r="V15" s="224">
        <f>ROUND(E15*U15,2)</f>
        <v>0</v>
      </c>
      <c r="W15" s="224"/>
      <c r="X15" s="224" t="s">
        <v>529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530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49">
        <v>8</v>
      </c>
      <c r="B16" s="250" t="s">
        <v>1530</v>
      </c>
      <c r="C16" s="260" t="s">
        <v>1531</v>
      </c>
      <c r="D16" s="251" t="s">
        <v>1326</v>
      </c>
      <c r="E16" s="252">
        <v>1</v>
      </c>
      <c r="F16" s="253"/>
      <c r="G16" s="254">
        <f>ROUND(E16*F16,2)</f>
        <v>0</v>
      </c>
      <c r="H16" s="253"/>
      <c r="I16" s="254">
        <f>ROUND(E16*H16,2)</f>
        <v>0</v>
      </c>
      <c r="J16" s="253"/>
      <c r="K16" s="254">
        <f>ROUND(E16*J16,2)</f>
        <v>0</v>
      </c>
      <c r="L16" s="254">
        <v>21</v>
      </c>
      <c r="M16" s="254">
        <f>G16*(1+L16/100)</f>
        <v>0</v>
      </c>
      <c r="N16" s="252">
        <v>0</v>
      </c>
      <c r="O16" s="252">
        <f>ROUND(E16*N16,2)</f>
        <v>0</v>
      </c>
      <c r="P16" s="252">
        <v>0</v>
      </c>
      <c r="Q16" s="252">
        <f>ROUND(E16*P16,2)</f>
        <v>0</v>
      </c>
      <c r="R16" s="254"/>
      <c r="S16" s="254" t="s">
        <v>414</v>
      </c>
      <c r="T16" s="255" t="s">
        <v>420</v>
      </c>
      <c r="U16" s="224">
        <v>0</v>
      </c>
      <c r="V16" s="224">
        <f>ROUND(E16*U16,2)</f>
        <v>0</v>
      </c>
      <c r="W16" s="224"/>
      <c r="X16" s="224" t="s">
        <v>529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530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9">
        <v>9</v>
      </c>
      <c r="B17" s="250" t="s">
        <v>1532</v>
      </c>
      <c r="C17" s="260" t="s">
        <v>1533</v>
      </c>
      <c r="D17" s="251" t="s">
        <v>1326</v>
      </c>
      <c r="E17" s="252">
        <v>1</v>
      </c>
      <c r="F17" s="253"/>
      <c r="G17" s="254">
        <f>ROUND(E17*F17,2)</f>
        <v>0</v>
      </c>
      <c r="H17" s="253"/>
      <c r="I17" s="254">
        <f>ROUND(E17*H17,2)</f>
        <v>0</v>
      </c>
      <c r="J17" s="253"/>
      <c r="K17" s="254">
        <f>ROUND(E17*J17,2)</f>
        <v>0</v>
      </c>
      <c r="L17" s="254">
        <v>21</v>
      </c>
      <c r="M17" s="254">
        <f>G17*(1+L17/100)</f>
        <v>0</v>
      </c>
      <c r="N17" s="252">
        <v>0</v>
      </c>
      <c r="O17" s="252">
        <f>ROUND(E17*N17,2)</f>
        <v>0</v>
      </c>
      <c r="P17" s="252">
        <v>0</v>
      </c>
      <c r="Q17" s="252">
        <f>ROUND(E17*P17,2)</f>
        <v>0</v>
      </c>
      <c r="R17" s="254"/>
      <c r="S17" s="254" t="s">
        <v>414</v>
      </c>
      <c r="T17" s="255" t="s">
        <v>420</v>
      </c>
      <c r="U17" s="224">
        <v>0</v>
      </c>
      <c r="V17" s="224">
        <f>ROUND(E17*U17,2)</f>
        <v>0</v>
      </c>
      <c r="W17" s="224"/>
      <c r="X17" s="224" t="s">
        <v>529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530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13" x14ac:dyDescent="0.25">
      <c r="A18" s="232" t="s">
        <v>265</v>
      </c>
      <c r="B18" s="233" t="s">
        <v>107</v>
      </c>
      <c r="C18" s="257" t="s">
        <v>108</v>
      </c>
      <c r="D18" s="234"/>
      <c r="E18" s="235"/>
      <c r="F18" s="236"/>
      <c r="G18" s="236">
        <f>SUMIF(AG19:AG49,"&lt;&gt;NOR",G19:G49)</f>
        <v>0</v>
      </c>
      <c r="H18" s="236"/>
      <c r="I18" s="236">
        <f>SUM(I19:I49)</f>
        <v>0</v>
      </c>
      <c r="J18" s="236"/>
      <c r="K18" s="236">
        <f>SUM(K19:K49)</f>
        <v>0</v>
      </c>
      <c r="L18" s="236"/>
      <c r="M18" s="236">
        <f>SUM(M19:M49)</f>
        <v>0</v>
      </c>
      <c r="N18" s="235"/>
      <c r="O18" s="235">
        <f>SUM(O19:O49)</f>
        <v>0</v>
      </c>
      <c r="P18" s="235"/>
      <c r="Q18" s="235">
        <f>SUM(Q19:Q49)</f>
        <v>0</v>
      </c>
      <c r="R18" s="236"/>
      <c r="S18" s="236"/>
      <c r="T18" s="237"/>
      <c r="U18" s="231"/>
      <c r="V18" s="231">
        <f>SUM(V19:V49)</f>
        <v>0</v>
      </c>
      <c r="W18" s="231"/>
      <c r="X18" s="231"/>
      <c r="AG18" t="s">
        <v>266</v>
      </c>
    </row>
    <row r="19" spans="1:60" outlineLevel="1" x14ac:dyDescent="0.25">
      <c r="A19" s="249">
        <v>10</v>
      </c>
      <c r="B19" s="250" t="s">
        <v>1534</v>
      </c>
      <c r="C19" s="260" t="s">
        <v>1535</v>
      </c>
      <c r="D19" s="251" t="s">
        <v>1326</v>
      </c>
      <c r="E19" s="252">
        <v>2</v>
      </c>
      <c r="F19" s="253"/>
      <c r="G19" s="254">
        <f>ROUND(E19*F19,2)</f>
        <v>0</v>
      </c>
      <c r="H19" s="253"/>
      <c r="I19" s="254">
        <f>ROUND(E19*H19,2)</f>
        <v>0</v>
      </c>
      <c r="J19" s="253"/>
      <c r="K19" s="254">
        <f>ROUND(E19*J19,2)</f>
        <v>0</v>
      </c>
      <c r="L19" s="254">
        <v>21</v>
      </c>
      <c r="M19" s="254">
        <f>G19*(1+L19/100)</f>
        <v>0</v>
      </c>
      <c r="N19" s="252">
        <v>0</v>
      </c>
      <c r="O19" s="252">
        <f>ROUND(E19*N19,2)</f>
        <v>0</v>
      </c>
      <c r="P19" s="252">
        <v>0</v>
      </c>
      <c r="Q19" s="252">
        <f>ROUND(E19*P19,2)</f>
        <v>0</v>
      </c>
      <c r="R19" s="254"/>
      <c r="S19" s="254" t="s">
        <v>414</v>
      </c>
      <c r="T19" s="255" t="s">
        <v>420</v>
      </c>
      <c r="U19" s="224">
        <v>0</v>
      </c>
      <c r="V19" s="224">
        <f>ROUND(E19*U19,2)</f>
        <v>0</v>
      </c>
      <c r="W19" s="224"/>
      <c r="X19" s="224" t="s">
        <v>272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273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49">
        <v>11</v>
      </c>
      <c r="B20" s="250" t="s">
        <v>1536</v>
      </c>
      <c r="C20" s="260" t="s">
        <v>1537</v>
      </c>
      <c r="D20" s="251" t="s">
        <v>1326</v>
      </c>
      <c r="E20" s="252">
        <v>2</v>
      </c>
      <c r="F20" s="253"/>
      <c r="G20" s="254">
        <f>ROUND(E20*F20,2)</f>
        <v>0</v>
      </c>
      <c r="H20" s="253"/>
      <c r="I20" s="254">
        <f>ROUND(E20*H20,2)</f>
        <v>0</v>
      </c>
      <c r="J20" s="253"/>
      <c r="K20" s="254">
        <f>ROUND(E20*J20,2)</f>
        <v>0</v>
      </c>
      <c r="L20" s="254">
        <v>21</v>
      </c>
      <c r="M20" s="254">
        <f>G20*(1+L20/100)</f>
        <v>0</v>
      </c>
      <c r="N20" s="252">
        <v>0</v>
      </c>
      <c r="O20" s="252">
        <f>ROUND(E20*N20,2)</f>
        <v>0</v>
      </c>
      <c r="P20" s="252">
        <v>0</v>
      </c>
      <c r="Q20" s="252">
        <f>ROUND(E20*P20,2)</f>
        <v>0</v>
      </c>
      <c r="R20" s="254"/>
      <c r="S20" s="254" t="s">
        <v>414</v>
      </c>
      <c r="T20" s="255" t="s">
        <v>420</v>
      </c>
      <c r="U20" s="224">
        <v>0</v>
      </c>
      <c r="V20" s="224">
        <f>ROUND(E20*U20,2)</f>
        <v>0</v>
      </c>
      <c r="W20" s="224"/>
      <c r="X20" s="224" t="s">
        <v>272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273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0" outlineLevel="1" x14ac:dyDescent="0.25">
      <c r="A21" s="249">
        <v>12</v>
      </c>
      <c r="B21" s="250" t="s">
        <v>1538</v>
      </c>
      <c r="C21" s="260" t="s">
        <v>1539</v>
      </c>
      <c r="D21" s="251" t="s">
        <v>1326</v>
      </c>
      <c r="E21" s="252">
        <v>4</v>
      </c>
      <c r="F21" s="253"/>
      <c r="G21" s="254">
        <f>ROUND(E21*F21,2)</f>
        <v>0</v>
      </c>
      <c r="H21" s="253"/>
      <c r="I21" s="254">
        <f>ROUND(E21*H21,2)</f>
        <v>0</v>
      </c>
      <c r="J21" s="253"/>
      <c r="K21" s="254">
        <f>ROUND(E21*J21,2)</f>
        <v>0</v>
      </c>
      <c r="L21" s="254">
        <v>21</v>
      </c>
      <c r="M21" s="254">
        <f>G21*(1+L21/100)</f>
        <v>0</v>
      </c>
      <c r="N21" s="252">
        <v>0</v>
      </c>
      <c r="O21" s="252">
        <f>ROUND(E21*N21,2)</f>
        <v>0</v>
      </c>
      <c r="P21" s="252">
        <v>0</v>
      </c>
      <c r="Q21" s="252">
        <f>ROUND(E21*P21,2)</f>
        <v>0</v>
      </c>
      <c r="R21" s="254"/>
      <c r="S21" s="254" t="s">
        <v>414</v>
      </c>
      <c r="T21" s="255" t="s">
        <v>420</v>
      </c>
      <c r="U21" s="224">
        <v>0</v>
      </c>
      <c r="V21" s="224">
        <f>ROUND(E21*U21,2)</f>
        <v>0</v>
      </c>
      <c r="W21" s="224"/>
      <c r="X21" s="224" t="s">
        <v>272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273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20" outlineLevel="1" x14ac:dyDescent="0.25">
      <c r="A22" s="249">
        <v>13</v>
      </c>
      <c r="B22" s="250" t="s">
        <v>1540</v>
      </c>
      <c r="C22" s="260" t="s">
        <v>1541</v>
      </c>
      <c r="D22" s="251" t="s">
        <v>1326</v>
      </c>
      <c r="E22" s="252">
        <v>2</v>
      </c>
      <c r="F22" s="253"/>
      <c r="G22" s="254">
        <f>ROUND(E22*F22,2)</f>
        <v>0</v>
      </c>
      <c r="H22" s="253"/>
      <c r="I22" s="254">
        <f>ROUND(E22*H22,2)</f>
        <v>0</v>
      </c>
      <c r="J22" s="253"/>
      <c r="K22" s="254">
        <f>ROUND(E22*J22,2)</f>
        <v>0</v>
      </c>
      <c r="L22" s="254">
        <v>21</v>
      </c>
      <c r="M22" s="254">
        <f>G22*(1+L22/100)</f>
        <v>0</v>
      </c>
      <c r="N22" s="252">
        <v>0</v>
      </c>
      <c r="O22" s="252">
        <f>ROUND(E22*N22,2)</f>
        <v>0</v>
      </c>
      <c r="P22" s="252">
        <v>0</v>
      </c>
      <c r="Q22" s="252">
        <f>ROUND(E22*P22,2)</f>
        <v>0</v>
      </c>
      <c r="R22" s="254"/>
      <c r="S22" s="254" t="s">
        <v>414</v>
      </c>
      <c r="T22" s="255" t="s">
        <v>420</v>
      </c>
      <c r="U22" s="224">
        <v>0</v>
      </c>
      <c r="V22" s="224">
        <f>ROUND(E22*U22,2)</f>
        <v>0</v>
      </c>
      <c r="W22" s="224"/>
      <c r="X22" s="224" t="s">
        <v>272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273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20" outlineLevel="1" x14ac:dyDescent="0.25">
      <c r="A23" s="249">
        <v>14</v>
      </c>
      <c r="B23" s="250" t="s">
        <v>1542</v>
      </c>
      <c r="C23" s="260" t="s">
        <v>1543</v>
      </c>
      <c r="D23" s="251" t="s">
        <v>1326</v>
      </c>
      <c r="E23" s="252">
        <v>2</v>
      </c>
      <c r="F23" s="253"/>
      <c r="G23" s="254">
        <f>ROUND(E23*F23,2)</f>
        <v>0</v>
      </c>
      <c r="H23" s="253"/>
      <c r="I23" s="254">
        <f>ROUND(E23*H23,2)</f>
        <v>0</v>
      </c>
      <c r="J23" s="253"/>
      <c r="K23" s="254">
        <f>ROUND(E23*J23,2)</f>
        <v>0</v>
      </c>
      <c r="L23" s="254">
        <v>21</v>
      </c>
      <c r="M23" s="254">
        <f>G23*(1+L23/100)</f>
        <v>0</v>
      </c>
      <c r="N23" s="252">
        <v>0</v>
      </c>
      <c r="O23" s="252">
        <f>ROUND(E23*N23,2)</f>
        <v>0</v>
      </c>
      <c r="P23" s="252">
        <v>0</v>
      </c>
      <c r="Q23" s="252">
        <f>ROUND(E23*P23,2)</f>
        <v>0</v>
      </c>
      <c r="R23" s="254"/>
      <c r="S23" s="254" t="s">
        <v>414</v>
      </c>
      <c r="T23" s="255" t="s">
        <v>420</v>
      </c>
      <c r="U23" s="224">
        <v>0</v>
      </c>
      <c r="V23" s="224">
        <f>ROUND(E23*U23,2)</f>
        <v>0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273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49">
        <v>15</v>
      </c>
      <c r="B24" s="250" t="s">
        <v>1544</v>
      </c>
      <c r="C24" s="260" t="s">
        <v>1545</v>
      </c>
      <c r="D24" s="251" t="s">
        <v>1326</v>
      </c>
      <c r="E24" s="252">
        <v>2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0</v>
      </c>
      <c r="O24" s="252">
        <f>ROUND(E24*N24,2)</f>
        <v>0</v>
      </c>
      <c r="P24" s="252">
        <v>0</v>
      </c>
      <c r="Q24" s="252">
        <f>ROUND(E24*P24,2)</f>
        <v>0</v>
      </c>
      <c r="R24" s="254"/>
      <c r="S24" s="254" t="s">
        <v>414</v>
      </c>
      <c r="T24" s="255" t="s">
        <v>420</v>
      </c>
      <c r="U24" s="224">
        <v>0</v>
      </c>
      <c r="V24" s="224">
        <f>ROUND(E24*U24,2)</f>
        <v>0</v>
      </c>
      <c r="W24" s="224"/>
      <c r="X24" s="224" t="s">
        <v>272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273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9">
        <v>16</v>
      </c>
      <c r="B25" s="250" t="s">
        <v>1546</v>
      </c>
      <c r="C25" s="260" t="s">
        <v>1547</v>
      </c>
      <c r="D25" s="251" t="s">
        <v>1326</v>
      </c>
      <c r="E25" s="252">
        <v>2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0</v>
      </c>
      <c r="O25" s="252">
        <f>ROUND(E25*N25,2)</f>
        <v>0</v>
      </c>
      <c r="P25" s="252">
        <v>0</v>
      </c>
      <c r="Q25" s="252">
        <f>ROUND(E25*P25,2)</f>
        <v>0</v>
      </c>
      <c r="R25" s="254"/>
      <c r="S25" s="254" t="s">
        <v>414</v>
      </c>
      <c r="T25" s="255" t="s">
        <v>420</v>
      </c>
      <c r="U25" s="224">
        <v>0</v>
      </c>
      <c r="V25" s="224">
        <f>ROUND(E25*U25,2)</f>
        <v>0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273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49">
        <v>17</v>
      </c>
      <c r="B26" s="250" t="s">
        <v>1548</v>
      </c>
      <c r="C26" s="260" t="s">
        <v>1549</v>
      </c>
      <c r="D26" s="251" t="s">
        <v>1326</v>
      </c>
      <c r="E26" s="252">
        <v>2</v>
      </c>
      <c r="F26" s="253"/>
      <c r="G26" s="254">
        <f>ROUND(E26*F26,2)</f>
        <v>0</v>
      </c>
      <c r="H26" s="253"/>
      <c r="I26" s="254">
        <f>ROUND(E26*H26,2)</f>
        <v>0</v>
      </c>
      <c r="J26" s="253"/>
      <c r="K26" s="254">
        <f>ROUND(E26*J26,2)</f>
        <v>0</v>
      </c>
      <c r="L26" s="254">
        <v>21</v>
      </c>
      <c r="M26" s="254">
        <f>G26*(1+L26/100)</f>
        <v>0</v>
      </c>
      <c r="N26" s="252">
        <v>0</v>
      </c>
      <c r="O26" s="252">
        <f>ROUND(E26*N26,2)</f>
        <v>0</v>
      </c>
      <c r="P26" s="252">
        <v>0</v>
      </c>
      <c r="Q26" s="252">
        <f>ROUND(E26*P26,2)</f>
        <v>0</v>
      </c>
      <c r="R26" s="254"/>
      <c r="S26" s="254" t="s">
        <v>414</v>
      </c>
      <c r="T26" s="255" t="s">
        <v>420</v>
      </c>
      <c r="U26" s="224">
        <v>0</v>
      </c>
      <c r="V26" s="224">
        <f>ROUND(E26*U26,2)</f>
        <v>0</v>
      </c>
      <c r="W26" s="224"/>
      <c r="X26" s="224" t="s">
        <v>272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273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49">
        <v>18</v>
      </c>
      <c r="B27" s="250" t="s">
        <v>1550</v>
      </c>
      <c r="C27" s="260" t="s">
        <v>1551</v>
      </c>
      <c r="D27" s="251" t="s">
        <v>1326</v>
      </c>
      <c r="E27" s="252">
        <v>1</v>
      </c>
      <c r="F27" s="253"/>
      <c r="G27" s="254">
        <f>ROUND(E27*F27,2)</f>
        <v>0</v>
      </c>
      <c r="H27" s="253"/>
      <c r="I27" s="254">
        <f>ROUND(E27*H27,2)</f>
        <v>0</v>
      </c>
      <c r="J27" s="253"/>
      <c r="K27" s="254">
        <f>ROUND(E27*J27,2)</f>
        <v>0</v>
      </c>
      <c r="L27" s="254">
        <v>21</v>
      </c>
      <c r="M27" s="254">
        <f>G27*(1+L27/100)</f>
        <v>0</v>
      </c>
      <c r="N27" s="252">
        <v>0</v>
      </c>
      <c r="O27" s="252">
        <f>ROUND(E27*N27,2)</f>
        <v>0</v>
      </c>
      <c r="P27" s="252">
        <v>0</v>
      </c>
      <c r="Q27" s="252">
        <f>ROUND(E27*P27,2)</f>
        <v>0</v>
      </c>
      <c r="R27" s="254"/>
      <c r="S27" s="254" t="s">
        <v>414</v>
      </c>
      <c r="T27" s="255" t="s">
        <v>420</v>
      </c>
      <c r="U27" s="224">
        <v>0</v>
      </c>
      <c r="V27" s="224">
        <f>ROUND(E27*U27,2)</f>
        <v>0</v>
      </c>
      <c r="W27" s="224"/>
      <c r="X27" s="224" t="s">
        <v>272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273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49">
        <v>19</v>
      </c>
      <c r="B28" s="250" t="s">
        <v>1552</v>
      </c>
      <c r="C28" s="260" t="s">
        <v>1553</v>
      </c>
      <c r="D28" s="251" t="s">
        <v>1326</v>
      </c>
      <c r="E28" s="252">
        <v>4</v>
      </c>
      <c r="F28" s="253"/>
      <c r="G28" s="254">
        <f>ROUND(E28*F28,2)</f>
        <v>0</v>
      </c>
      <c r="H28" s="253"/>
      <c r="I28" s="254">
        <f>ROUND(E28*H28,2)</f>
        <v>0</v>
      </c>
      <c r="J28" s="253"/>
      <c r="K28" s="254">
        <f>ROUND(E28*J28,2)</f>
        <v>0</v>
      </c>
      <c r="L28" s="254">
        <v>21</v>
      </c>
      <c r="M28" s="254">
        <f>G28*(1+L28/100)</f>
        <v>0</v>
      </c>
      <c r="N28" s="252">
        <v>0</v>
      </c>
      <c r="O28" s="252">
        <f>ROUND(E28*N28,2)</f>
        <v>0</v>
      </c>
      <c r="P28" s="252">
        <v>0</v>
      </c>
      <c r="Q28" s="252">
        <f>ROUND(E28*P28,2)</f>
        <v>0</v>
      </c>
      <c r="R28" s="254"/>
      <c r="S28" s="254" t="s">
        <v>414</v>
      </c>
      <c r="T28" s="255" t="s">
        <v>420</v>
      </c>
      <c r="U28" s="224">
        <v>0</v>
      </c>
      <c r="V28" s="224">
        <f>ROUND(E28*U28,2)</f>
        <v>0</v>
      </c>
      <c r="W28" s="224"/>
      <c r="X28" s="224" t="s">
        <v>272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273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49">
        <v>20</v>
      </c>
      <c r="B29" s="250" t="s">
        <v>1554</v>
      </c>
      <c r="C29" s="260" t="s">
        <v>1555</v>
      </c>
      <c r="D29" s="251" t="s">
        <v>1326</v>
      </c>
      <c r="E29" s="252">
        <v>2</v>
      </c>
      <c r="F29" s="253"/>
      <c r="G29" s="254">
        <f>ROUND(E29*F29,2)</f>
        <v>0</v>
      </c>
      <c r="H29" s="253"/>
      <c r="I29" s="254">
        <f>ROUND(E29*H29,2)</f>
        <v>0</v>
      </c>
      <c r="J29" s="253"/>
      <c r="K29" s="254">
        <f>ROUND(E29*J29,2)</f>
        <v>0</v>
      </c>
      <c r="L29" s="254">
        <v>21</v>
      </c>
      <c r="M29" s="254">
        <f>G29*(1+L29/100)</f>
        <v>0</v>
      </c>
      <c r="N29" s="252">
        <v>0</v>
      </c>
      <c r="O29" s="252">
        <f>ROUND(E29*N29,2)</f>
        <v>0</v>
      </c>
      <c r="P29" s="252">
        <v>0</v>
      </c>
      <c r="Q29" s="252">
        <f>ROUND(E29*P29,2)</f>
        <v>0</v>
      </c>
      <c r="R29" s="254"/>
      <c r="S29" s="254" t="s">
        <v>414</v>
      </c>
      <c r="T29" s="255" t="s">
        <v>420</v>
      </c>
      <c r="U29" s="224">
        <v>0</v>
      </c>
      <c r="V29" s="224">
        <f>ROUND(E29*U29,2)</f>
        <v>0</v>
      </c>
      <c r="W29" s="224"/>
      <c r="X29" s="224" t="s">
        <v>272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273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49">
        <v>21</v>
      </c>
      <c r="B30" s="250" t="s">
        <v>1556</v>
      </c>
      <c r="C30" s="260" t="s">
        <v>1557</v>
      </c>
      <c r="D30" s="251" t="s">
        <v>1326</v>
      </c>
      <c r="E30" s="252">
        <v>1</v>
      </c>
      <c r="F30" s="253"/>
      <c r="G30" s="254">
        <f>ROUND(E30*F30,2)</f>
        <v>0</v>
      </c>
      <c r="H30" s="253"/>
      <c r="I30" s="254">
        <f>ROUND(E30*H30,2)</f>
        <v>0</v>
      </c>
      <c r="J30" s="253"/>
      <c r="K30" s="254">
        <f>ROUND(E30*J30,2)</f>
        <v>0</v>
      </c>
      <c r="L30" s="254">
        <v>21</v>
      </c>
      <c r="M30" s="254">
        <f>G30*(1+L30/100)</f>
        <v>0</v>
      </c>
      <c r="N30" s="252">
        <v>0</v>
      </c>
      <c r="O30" s="252">
        <f>ROUND(E30*N30,2)</f>
        <v>0</v>
      </c>
      <c r="P30" s="252">
        <v>0</v>
      </c>
      <c r="Q30" s="252">
        <f>ROUND(E30*P30,2)</f>
        <v>0</v>
      </c>
      <c r="R30" s="254"/>
      <c r="S30" s="254" t="s">
        <v>414</v>
      </c>
      <c r="T30" s="255" t="s">
        <v>420</v>
      </c>
      <c r="U30" s="224">
        <v>0</v>
      </c>
      <c r="V30" s="224">
        <f>ROUND(E30*U30,2)</f>
        <v>0</v>
      </c>
      <c r="W30" s="224"/>
      <c r="X30" s="224" t="s">
        <v>272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273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49">
        <v>22</v>
      </c>
      <c r="B31" s="250" t="s">
        <v>1558</v>
      </c>
      <c r="C31" s="260" t="s">
        <v>1559</v>
      </c>
      <c r="D31" s="251" t="s">
        <v>1326</v>
      </c>
      <c r="E31" s="252">
        <v>4</v>
      </c>
      <c r="F31" s="253"/>
      <c r="G31" s="254">
        <f>ROUND(E31*F31,2)</f>
        <v>0</v>
      </c>
      <c r="H31" s="253"/>
      <c r="I31" s="254">
        <f>ROUND(E31*H31,2)</f>
        <v>0</v>
      </c>
      <c r="J31" s="253"/>
      <c r="K31" s="254">
        <f>ROUND(E31*J31,2)</f>
        <v>0</v>
      </c>
      <c r="L31" s="254">
        <v>21</v>
      </c>
      <c r="M31" s="254">
        <f>G31*(1+L31/100)</f>
        <v>0</v>
      </c>
      <c r="N31" s="252">
        <v>0</v>
      </c>
      <c r="O31" s="252">
        <f>ROUND(E31*N31,2)</f>
        <v>0</v>
      </c>
      <c r="P31" s="252">
        <v>0</v>
      </c>
      <c r="Q31" s="252">
        <f>ROUND(E31*P31,2)</f>
        <v>0</v>
      </c>
      <c r="R31" s="254"/>
      <c r="S31" s="254" t="s">
        <v>414</v>
      </c>
      <c r="T31" s="255" t="s">
        <v>420</v>
      </c>
      <c r="U31" s="224">
        <v>0</v>
      </c>
      <c r="V31" s="224">
        <f>ROUND(E31*U31,2)</f>
        <v>0</v>
      </c>
      <c r="W31" s="224"/>
      <c r="X31" s="224" t="s">
        <v>272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273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20" outlineLevel="1" x14ac:dyDescent="0.25">
      <c r="A32" s="249">
        <v>23</v>
      </c>
      <c r="B32" s="250" t="s">
        <v>1560</v>
      </c>
      <c r="C32" s="260" t="s">
        <v>1561</v>
      </c>
      <c r="D32" s="251" t="s">
        <v>1326</v>
      </c>
      <c r="E32" s="252">
        <v>2</v>
      </c>
      <c r="F32" s="253"/>
      <c r="G32" s="254">
        <f>ROUND(E32*F32,2)</f>
        <v>0</v>
      </c>
      <c r="H32" s="253"/>
      <c r="I32" s="254">
        <f>ROUND(E32*H32,2)</f>
        <v>0</v>
      </c>
      <c r="J32" s="253"/>
      <c r="K32" s="254">
        <f>ROUND(E32*J32,2)</f>
        <v>0</v>
      </c>
      <c r="L32" s="254">
        <v>21</v>
      </c>
      <c r="M32" s="254">
        <f>G32*(1+L32/100)</f>
        <v>0</v>
      </c>
      <c r="N32" s="252">
        <v>0</v>
      </c>
      <c r="O32" s="252">
        <f>ROUND(E32*N32,2)</f>
        <v>0</v>
      </c>
      <c r="P32" s="252">
        <v>0</v>
      </c>
      <c r="Q32" s="252">
        <f>ROUND(E32*P32,2)</f>
        <v>0</v>
      </c>
      <c r="R32" s="254"/>
      <c r="S32" s="254" t="s">
        <v>414</v>
      </c>
      <c r="T32" s="255" t="s">
        <v>420</v>
      </c>
      <c r="U32" s="224">
        <v>0</v>
      </c>
      <c r="V32" s="224">
        <f>ROUND(E32*U32,2)</f>
        <v>0</v>
      </c>
      <c r="W32" s="224"/>
      <c r="X32" s="224" t="s">
        <v>272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273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49">
        <v>24</v>
      </c>
      <c r="B33" s="250" t="s">
        <v>1403</v>
      </c>
      <c r="C33" s="260" t="s">
        <v>1562</v>
      </c>
      <c r="D33" s="251" t="s">
        <v>659</v>
      </c>
      <c r="E33" s="252">
        <v>1</v>
      </c>
      <c r="F33" s="253"/>
      <c r="G33" s="254">
        <f>ROUND(E33*F33,2)</f>
        <v>0</v>
      </c>
      <c r="H33" s="253"/>
      <c r="I33" s="254">
        <f>ROUND(E33*H33,2)</f>
        <v>0</v>
      </c>
      <c r="J33" s="253"/>
      <c r="K33" s="254">
        <f>ROUND(E33*J33,2)</f>
        <v>0</v>
      </c>
      <c r="L33" s="254">
        <v>21</v>
      </c>
      <c r="M33" s="254">
        <f>G33*(1+L33/100)</f>
        <v>0</v>
      </c>
      <c r="N33" s="252">
        <v>0</v>
      </c>
      <c r="O33" s="252">
        <f>ROUND(E33*N33,2)</f>
        <v>0</v>
      </c>
      <c r="P33" s="252">
        <v>0</v>
      </c>
      <c r="Q33" s="252">
        <f>ROUND(E33*P33,2)</f>
        <v>0</v>
      </c>
      <c r="R33" s="254"/>
      <c r="S33" s="254" t="s">
        <v>414</v>
      </c>
      <c r="T33" s="255" t="s">
        <v>420</v>
      </c>
      <c r="U33" s="224">
        <v>0</v>
      </c>
      <c r="V33" s="224">
        <f>ROUND(E33*U33,2)</f>
        <v>0</v>
      </c>
      <c r="W33" s="224"/>
      <c r="X33" s="224" t="s">
        <v>272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273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49">
        <v>25</v>
      </c>
      <c r="B34" s="250" t="s">
        <v>1563</v>
      </c>
      <c r="C34" s="260" t="s">
        <v>1564</v>
      </c>
      <c r="D34" s="251" t="s">
        <v>1326</v>
      </c>
      <c r="E34" s="252">
        <v>1</v>
      </c>
      <c r="F34" s="253"/>
      <c r="G34" s="254">
        <f>ROUND(E34*F34,2)</f>
        <v>0</v>
      </c>
      <c r="H34" s="253"/>
      <c r="I34" s="254">
        <f>ROUND(E34*H34,2)</f>
        <v>0</v>
      </c>
      <c r="J34" s="253"/>
      <c r="K34" s="254">
        <f>ROUND(E34*J34,2)</f>
        <v>0</v>
      </c>
      <c r="L34" s="254">
        <v>21</v>
      </c>
      <c r="M34" s="254">
        <f>G34*(1+L34/100)</f>
        <v>0</v>
      </c>
      <c r="N34" s="252">
        <v>0</v>
      </c>
      <c r="O34" s="252">
        <f>ROUND(E34*N34,2)</f>
        <v>0</v>
      </c>
      <c r="P34" s="252">
        <v>0</v>
      </c>
      <c r="Q34" s="252">
        <f>ROUND(E34*P34,2)</f>
        <v>0</v>
      </c>
      <c r="R34" s="254"/>
      <c r="S34" s="254" t="s">
        <v>414</v>
      </c>
      <c r="T34" s="255" t="s">
        <v>420</v>
      </c>
      <c r="U34" s="224">
        <v>0</v>
      </c>
      <c r="V34" s="224">
        <f>ROUND(E34*U34,2)</f>
        <v>0</v>
      </c>
      <c r="W34" s="224"/>
      <c r="X34" s="224" t="s">
        <v>272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273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49">
        <v>26</v>
      </c>
      <c r="B35" s="250" t="s">
        <v>1565</v>
      </c>
      <c r="C35" s="260" t="s">
        <v>1566</v>
      </c>
      <c r="D35" s="251" t="s">
        <v>1326</v>
      </c>
      <c r="E35" s="252">
        <v>1</v>
      </c>
      <c r="F35" s="253"/>
      <c r="G35" s="254">
        <f>ROUND(E35*F35,2)</f>
        <v>0</v>
      </c>
      <c r="H35" s="253"/>
      <c r="I35" s="254">
        <f>ROUND(E35*H35,2)</f>
        <v>0</v>
      </c>
      <c r="J35" s="253"/>
      <c r="K35" s="254">
        <f>ROUND(E35*J35,2)</f>
        <v>0</v>
      </c>
      <c r="L35" s="254">
        <v>21</v>
      </c>
      <c r="M35" s="254">
        <f>G35*(1+L35/100)</f>
        <v>0</v>
      </c>
      <c r="N35" s="252">
        <v>0</v>
      </c>
      <c r="O35" s="252">
        <f>ROUND(E35*N35,2)</f>
        <v>0</v>
      </c>
      <c r="P35" s="252">
        <v>0</v>
      </c>
      <c r="Q35" s="252">
        <f>ROUND(E35*P35,2)</f>
        <v>0</v>
      </c>
      <c r="R35" s="254"/>
      <c r="S35" s="254" t="s">
        <v>414</v>
      </c>
      <c r="T35" s="255" t="s">
        <v>420</v>
      </c>
      <c r="U35" s="224">
        <v>0</v>
      </c>
      <c r="V35" s="224">
        <f>ROUND(E35*U35,2)</f>
        <v>0</v>
      </c>
      <c r="W35" s="224"/>
      <c r="X35" s="224" t="s">
        <v>272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273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9">
        <v>27</v>
      </c>
      <c r="B36" s="250" t="s">
        <v>1567</v>
      </c>
      <c r="C36" s="260" t="s">
        <v>1568</v>
      </c>
      <c r="D36" s="251" t="s">
        <v>1326</v>
      </c>
      <c r="E36" s="252">
        <v>2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21</v>
      </c>
      <c r="M36" s="254">
        <f>G36*(1+L36/100)</f>
        <v>0</v>
      </c>
      <c r="N36" s="252">
        <v>0</v>
      </c>
      <c r="O36" s="252">
        <f>ROUND(E36*N36,2)</f>
        <v>0</v>
      </c>
      <c r="P36" s="252">
        <v>0</v>
      </c>
      <c r="Q36" s="252">
        <f>ROUND(E36*P36,2)</f>
        <v>0</v>
      </c>
      <c r="R36" s="254"/>
      <c r="S36" s="254" t="s">
        <v>414</v>
      </c>
      <c r="T36" s="255" t="s">
        <v>420</v>
      </c>
      <c r="U36" s="224">
        <v>0</v>
      </c>
      <c r="V36" s="224">
        <f>ROUND(E36*U36,2)</f>
        <v>0</v>
      </c>
      <c r="W36" s="224"/>
      <c r="X36" s="224" t="s">
        <v>272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273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49">
        <v>28</v>
      </c>
      <c r="B37" s="250" t="s">
        <v>1569</v>
      </c>
      <c r="C37" s="260" t="s">
        <v>1570</v>
      </c>
      <c r="D37" s="251" t="s">
        <v>1326</v>
      </c>
      <c r="E37" s="252">
        <v>4</v>
      </c>
      <c r="F37" s="253"/>
      <c r="G37" s="254">
        <f>ROUND(E37*F37,2)</f>
        <v>0</v>
      </c>
      <c r="H37" s="253"/>
      <c r="I37" s="254">
        <f>ROUND(E37*H37,2)</f>
        <v>0</v>
      </c>
      <c r="J37" s="253"/>
      <c r="K37" s="254">
        <f>ROUND(E37*J37,2)</f>
        <v>0</v>
      </c>
      <c r="L37" s="254">
        <v>21</v>
      </c>
      <c r="M37" s="254">
        <f>G37*(1+L37/100)</f>
        <v>0</v>
      </c>
      <c r="N37" s="252">
        <v>0</v>
      </c>
      <c r="O37" s="252">
        <f>ROUND(E37*N37,2)</f>
        <v>0</v>
      </c>
      <c r="P37" s="252">
        <v>0</v>
      </c>
      <c r="Q37" s="252">
        <f>ROUND(E37*P37,2)</f>
        <v>0</v>
      </c>
      <c r="R37" s="254"/>
      <c r="S37" s="254" t="s">
        <v>414</v>
      </c>
      <c r="T37" s="255" t="s">
        <v>420</v>
      </c>
      <c r="U37" s="224">
        <v>0</v>
      </c>
      <c r="V37" s="224">
        <f>ROUND(E37*U37,2)</f>
        <v>0</v>
      </c>
      <c r="W37" s="224"/>
      <c r="X37" s="224" t="s">
        <v>272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273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49">
        <v>29</v>
      </c>
      <c r="B38" s="250" t="s">
        <v>1571</v>
      </c>
      <c r="C38" s="260" t="s">
        <v>1572</v>
      </c>
      <c r="D38" s="251" t="s">
        <v>1326</v>
      </c>
      <c r="E38" s="252">
        <v>4</v>
      </c>
      <c r="F38" s="253"/>
      <c r="G38" s="254">
        <f>ROUND(E38*F38,2)</f>
        <v>0</v>
      </c>
      <c r="H38" s="253"/>
      <c r="I38" s="254">
        <f>ROUND(E38*H38,2)</f>
        <v>0</v>
      </c>
      <c r="J38" s="253"/>
      <c r="K38" s="254">
        <f>ROUND(E38*J38,2)</f>
        <v>0</v>
      </c>
      <c r="L38" s="254">
        <v>21</v>
      </c>
      <c r="M38" s="254">
        <f>G38*(1+L38/100)</f>
        <v>0</v>
      </c>
      <c r="N38" s="252">
        <v>0</v>
      </c>
      <c r="O38" s="252">
        <f>ROUND(E38*N38,2)</f>
        <v>0</v>
      </c>
      <c r="P38" s="252">
        <v>0</v>
      </c>
      <c r="Q38" s="252">
        <f>ROUND(E38*P38,2)</f>
        <v>0</v>
      </c>
      <c r="R38" s="254"/>
      <c r="S38" s="254" t="s">
        <v>414</v>
      </c>
      <c r="T38" s="255" t="s">
        <v>420</v>
      </c>
      <c r="U38" s="224">
        <v>0</v>
      </c>
      <c r="V38" s="224">
        <f>ROUND(E38*U38,2)</f>
        <v>0</v>
      </c>
      <c r="W38" s="224"/>
      <c r="X38" s="224" t="s">
        <v>272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273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49">
        <v>30</v>
      </c>
      <c r="B39" s="250" t="s">
        <v>1573</v>
      </c>
      <c r="C39" s="260" t="s">
        <v>1574</v>
      </c>
      <c r="D39" s="251" t="s">
        <v>1326</v>
      </c>
      <c r="E39" s="252">
        <v>8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21</v>
      </c>
      <c r="M39" s="254">
        <f>G39*(1+L39/100)</f>
        <v>0</v>
      </c>
      <c r="N39" s="252">
        <v>0</v>
      </c>
      <c r="O39" s="252">
        <f>ROUND(E39*N39,2)</f>
        <v>0</v>
      </c>
      <c r="P39" s="252">
        <v>0</v>
      </c>
      <c r="Q39" s="252">
        <f>ROUND(E39*P39,2)</f>
        <v>0</v>
      </c>
      <c r="R39" s="254"/>
      <c r="S39" s="254" t="s">
        <v>414</v>
      </c>
      <c r="T39" s="255" t="s">
        <v>420</v>
      </c>
      <c r="U39" s="224">
        <v>0</v>
      </c>
      <c r="V39" s="224">
        <f>ROUND(E39*U39,2)</f>
        <v>0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273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49">
        <v>31</v>
      </c>
      <c r="B40" s="250" t="s">
        <v>1575</v>
      </c>
      <c r="C40" s="260" t="s">
        <v>1576</v>
      </c>
      <c r="D40" s="251" t="s">
        <v>1326</v>
      </c>
      <c r="E40" s="252">
        <v>1</v>
      </c>
      <c r="F40" s="253"/>
      <c r="G40" s="254">
        <f>ROUND(E40*F40,2)</f>
        <v>0</v>
      </c>
      <c r="H40" s="253"/>
      <c r="I40" s="254">
        <f>ROUND(E40*H40,2)</f>
        <v>0</v>
      </c>
      <c r="J40" s="253"/>
      <c r="K40" s="254">
        <f>ROUND(E40*J40,2)</f>
        <v>0</v>
      </c>
      <c r="L40" s="254">
        <v>21</v>
      </c>
      <c r="M40" s="254">
        <f>G40*(1+L40/100)</f>
        <v>0</v>
      </c>
      <c r="N40" s="252">
        <v>0</v>
      </c>
      <c r="O40" s="252">
        <f>ROUND(E40*N40,2)</f>
        <v>0</v>
      </c>
      <c r="P40" s="252">
        <v>0</v>
      </c>
      <c r="Q40" s="252">
        <f>ROUND(E40*P40,2)</f>
        <v>0</v>
      </c>
      <c r="R40" s="254"/>
      <c r="S40" s="254" t="s">
        <v>414</v>
      </c>
      <c r="T40" s="255" t="s">
        <v>420</v>
      </c>
      <c r="U40" s="224">
        <v>0</v>
      </c>
      <c r="V40" s="224">
        <f>ROUND(E40*U40,2)</f>
        <v>0</v>
      </c>
      <c r="W40" s="224"/>
      <c r="X40" s="224" t="s">
        <v>272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273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49">
        <v>32</v>
      </c>
      <c r="B41" s="250" t="s">
        <v>1577</v>
      </c>
      <c r="C41" s="260" t="s">
        <v>1578</v>
      </c>
      <c r="D41" s="251" t="s">
        <v>1326</v>
      </c>
      <c r="E41" s="252">
        <v>5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21</v>
      </c>
      <c r="M41" s="254">
        <f>G41*(1+L41/100)</f>
        <v>0</v>
      </c>
      <c r="N41" s="252">
        <v>0</v>
      </c>
      <c r="O41" s="252">
        <f>ROUND(E41*N41,2)</f>
        <v>0</v>
      </c>
      <c r="P41" s="252">
        <v>0</v>
      </c>
      <c r="Q41" s="252">
        <f>ROUND(E41*P41,2)</f>
        <v>0</v>
      </c>
      <c r="R41" s="254"/>
      <c r="S41" s="254" t="s">
        <v>414</v>
      </c>
      <c r="T41" s="255" t="s">
        <v>420</v>
      </c>
      <c r="U41" s="224">
        <v>0</v>
      </c>
      <c r="V41" s="224">
        <f>ROUND(E41*U41,2)</f>
        <v>0</v>
      </c>
      <c r="W41" s="224"/>
      <c r="X41" s="224" t="s">
        <v>272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273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20" outlineLevel="1" x14ac:dyDescent="0.25">
      <c r="A42" s="249">
        <v>33</v>
      </c>
      <c r="B42" s="250" t="s">
        <v>1579</v>
      </c>
      <c r="C42" s="260" t="s">
        <v>1580</v>
      </c>
      <c r="D42" s="251" t="s">
        <v>1326</v>
      </c>
      <c r="E42" s="252">
        <v>4</v>
      </c>
      <c r="F42" s="253"/>
      <c r="G42" s="254">
        <f>ROUND(E42*F42,2)</f>
        <v>0</v>
      </c>
      <c r="H42" s="253"/>
      <c r="I42" s="254">
        <f>ROUND(E42*H42,2)</f>
        <v>0</v>
      </c>
      <c r="J42" s="253"/>
      <c r="K42" s="254">
        <f>ROUND(E42*J42,2)</f>
        <v>0</v>
      </c>
      <c r="L42" s="254">
        <v>21</v>
      </c>
      <c r="M42" s="254">
        <f>G42*(1+L42/100)</f>
        <v>0</v>
      </c>
      <c r="N42" s="252">
        <v>0</v>
      </c>
      <c r="O42" s="252">
        <f>ROUND(E42*N42,2)</f>
        <v>0</v>
      </c>
      <c r="P42" s="252">
        <v>0</v>
      </c>
      <c r="Q42" s="252">
        <f>ROUND(E42*P42,2)</f>
        <v>0</v>
      </c>
      <c r="R42" s="254"/>
      <c r="S42" s="254" t="s">
        <v>414</v>
      </c>
      <c r="T42" s="255" t="s">
        <v>420</v>
      </c>
      <c r="U42" s="224">
        <v>0</v>
      </c>
      <c r="V42" s="224">
        <f>ROUND(E42*U42,2)</f>
        <v>0</v>
      </c>
      <c r="W42" s="224"/>
      <c r="X42" s="224" t="s">
        <v>272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273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49">
        <v>34</v>
      </c>
      <c r="B43" s="250" t="s">
        <v>1581</v>
      </c>
      <c r="C43" s="260" t="s">
        <v>1582</v>
      </c>
      <c r="D43" s="251" t="s">
        <v>1326</v>
      </c>
      <c r="E43" s="252">
        <v>1</v>
      </c>
      <c r="F43" s="253"/>
      <c r="G43" s="254">
        <f>ROUND(E43*F43,2)</f>
        <v>0</v>
      </c>
      <c r="H43" s="253"/>
      <c r="I43" s="254">
        <f>ROUND(E43*H43,2)</f>
        <v>0</v>
      </c>
      <c r="J43" s="253"/>
      <c r="K43" s="254">
        <f>ROUND(E43*J43,2)</f>
        <v>0</v>
      </c>
      <c r="L43" s="254">
        <v>21</v>
      </c>
      <c r="M43" s="254">
        <f>G43*(1+L43/100)</f>
        <v>0</v>
      </c>
      <c r="N43" s="252">
        <v>0</v>
      </c>
      <c r="O43" s="252">
        <f>ROUND(E43*N43,2)</f>
        <v>0</v>
      </c>
      <c r="P43" s="252">
        <v>0</v>
      </c>
      <c r="Q43" s="252">
        <f>ROUND(E43*P43,2)</f>
        <v>0</v>
      </c>
      <c r="R43" s="254"/>
      <c r="S43" s="254" t="s">
        <v>414</v>
      </c>
      <c r="T43" s="255" t="s">
        <v>420</v>
      </c>
      <c r="U43" s="224">
        <v>0</v>
      </c>
      <c r="V43" s="224">
        <f>ROUND(E43*U43,2)</f>
        <v>0</v>
      </c>
      <c r="W43" s="224"/>
      <c r="X43" s="224" t="s">
        <v>272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273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49">
        <v>35</v>
      </c>
      <c r="B44" s="250" t="s">
        <v>1583</v>
      </c>
      <c r="C44" s="260" t="s">
        <v>1584</v>
      </c>
      <c r="D44" s="251" t="s">
        <v>1326</v>
      </c>
      <c r="E44" s="252">
        <v>1</v>
      </c>
      <c r="F44" s="253"/>
      <c r="G44" s="254">
        <f>ROUND(E44*F44,2)</f>
        <v>0</v>
      </c>
      <c r="H44" s="253"/>
      <c r="I44" s="254">
        <f>ROUND(E44*H44,2)</f>
        <v>0</v>
      </c>
      <c r="J44" s="253"/>
      <c r="K44" s="254">
        <f>ROUND(E44*J44,2)</f>
        <v>0</v>
      </c>
      <c r="L44" s="254">
        <v>21</v>
      </c>
      <c r="M44" s="254">
        <f>G44*(1+L44/100)</f>
        <v>0</v>
      </c>
      <c r="N44" s="252">
        <v>0</v>
      </c>
      <c r="O44" s="252">
        <f>ROUND(E44*N44,2)</f>
        <v>0</v>
      </c>
      <c r="P44" s="252">
        <v>0</v>
      </c>
      <c r="Q44" s="252">
        <f>ROUND(E44*P44,2)</f>
        <v>0</v>
      </c>
      <c r="R44" s="254"/>
      <c r="S44" s="254" t="s">
        <v>414</v>
      </c>
      <c r="T44" s="255" t="s">
        <v>420</v>
      </c>
      <c r="U44" s="224">
        <v>0</v>
      </c>
      <c r="V44" s="224">
        <f>ROUND(E44*U44,2)</f>
        <v>0</v>
      </c>
      <c r="W44" s="224"/>
      <c r="X44" s="224" t="s">
        <v>272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273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49">
        <v>36</v>
      </c>
      <c r="B45" s="250" t="s">
        <v>1585</v>
      </c>
      <c r="C45" s="260" t="s">
        <v>1586</v>
      </c>
      <c r="D45" s="251" t="s">
        <v>1326</v>
      </c>
      <c r="E45" s="252">
        <v>2</v>
      </c>
      <c r="F45" s="253"/>
      <c r="G45" s="254">
        <f>ROUND(E45*F45,2)</f>
        <v>0</v>
      </c>
      <c r="H45" s="253"/>
      <c r="I45" s="254">
        <f>ROUND(E45*H45,2)</f>
        <v>0</v>
      </c>
      <c r="J45" s="253"/>
      <c r="K45" s="254">
        <f>ROUND(E45*J45,2)</f>
        <v>0</v>
      </c>
      <c r="L45" s="254">
        <v>21</v>
      </c>
      <c r="M45" s="254">
        <f>G45*(1+L45/100)</f>
        <v>0</v>
      </c>
      <c r="N45" s="252">
        <v>0</v>
      </c>
      <c r="O45" s="252">
        <f>ROUND(E45*N45,2)</f>
        <v>0</v>
      </c>
      <c r="P45" s="252">
        <v>0</v>
      </c>
      <c r="Q45" s="252">
        <f>ROUND(E45*P45,2)</f>
        <v>0</v>
      </c>
      <c r="R45" s="254"/>
      <c r="S45" s="254" t="s">
        <v>414</v>
      </c>
      <c r="T45" s="255" t="s">
        <v>420</v>
      </c>
      <c r="U45" s="224">
        <v>0</v>
      </c>
      <c r="V45" s="224">
        <f>ROUND(E45*U45,2)</f>
        <v>0</v>
      </c>
      <c r="W45" s="224"/>
      <c r="X45" s="224" t="s">
        <v>272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273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49">
        <v>37</v>
      </c>
      <c r="B46" s="250" t="s">
        <v>1587</v>
      </c>
      <c r="C46" s="260" t="s">
        <v>1588</v>
      </c>
      <c r="D46" s="251" t="s">
        <v>1326</v>
      </c>
      <c r="E46" s="252">
        <v>1</v>
      </c>
      <c r="F46" s="253"/>
      <c r="G46" s="254">
        <f>ROUND(E46*F46,2)</f>
        <v>0</v>
      </c>
      <c r="H46" s="253"/>
      <c r="I46" s="254">
        <f>ROUND(E46*H46,2)</f>
        <v>0</v>
      </c>
      <c r="J46" s="253"/>
      <c r="K46" s="254">
        <f>ROUND(E46*J46,2)</f>
        <v>0</v>
      </c>
      <c r="L46" s="254">
        <v>21</v>
      </c>
      <c r="M46" s="254">
        <f>G46*(1+L46/100)</f>
        <v>0</v>
      </c>
      <c r="N46" s="252">
        <v>0</v>
      </c>
      <c r="O46" s="252">
        <f>ROUND(E46*N46,2)</f>
        <v>0</v>
      </c>
      <c r="P46" s="252">
        <v>0</v>
      </c>
      <c r="Q46" s="252">
        <f>ROUND(E46*P46,2)</f>
        <v>0</v>
      </c>
      <c r="R46" s="254"/>
      <c r="S46" s="254" t="s">
        <v>414</v>
      </c>
      <c r="T46" s="255" t="s">
        <v>420</v>
      </c>
      <c r="U46" s="224">
        <v>0</v>
      </c>
      <c r="V46" s="224">
        <f>ROUND(E46*U46,2)</f>
        <v>0</v>
      </c>
      <c r="W46" s="224"/>
      <c r="X46" s="224" t="s">
        <v>272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273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49">
        <v>38</v>
      </c>
      <c r="B47" s="250" t="s">
        <v>1589</v>
      </c>
      <c r="C47" s="260" t="s">
        <v>1590</v>
      </c>
      <c r="D47" s="251" t="s">
        <v>1326</v>
      </c>
      <c r="E47" s="252">
        <v>2</v>
      </c>
      <c r="F47" s="253"/>
      <c r="G47" s="254">
        <f>ROUND(E47*F47,2)</f>
        <v>0</v>
      </c>
      <c r="H47" s="253"/>
      <c r="I47" s="254">
        <f>ROUND(E47*H47,2)</f>
        <v>0</v>
      </c>
      <c r="J47" s="253"/>
      <c r="K47" s="254">
        <f>ROUND(E47*J47,2)</f>
        <v>0</v>
      </c>
      <c r="L47" s="254">
        <v>21</v>
      </c>
      <c r="M47" s="254">
        <f>G47*(1+L47/100)</f>
        <v>0</v>
      </c>
      <c r="N47" s="252">
        <v>0</v>
      </c>
      <c r="O47" s="252">
        <f>ROUND(E47*N47,2)</f>
        <v>0</v>
      </c>
      <c r="P47" s="252">
        <v>0</v>
      </c>
      <c r="Q47" s="252">
        <f>ROUND(E47*P47,2)</f>
        <v>0</v>
      </c>
      <c r="R47" s="254"/>
      <c r="S47" s="254" t="s">
        <v>414</v>
      </c>
      <c r="T47" s="255" t="s">
        <v>420</v>
      </c>
      <c r="U47" s="224">
        <v>0</v>
      </c>
      <c r="V47" s="224">
        <f>ROUND(E47*U47,2)</f>
        <v>0</v>
      </c>
      <c r="W47" s="224"/>
      <c r="X47" s="224" t="s">
        <v>272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273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49">
        <v>39</v>
      </c>
      <c r="B48" s="250" t="s">
        <v>1556</v>
      </c>
      <c r="C48" s="260" t="s">
        <v>1591</v>
      </c>
      <c r="D48" s="251" t="s">
        <v>1326</v>
      </c>
      <c r="E48" s="252">
        <v>1</v>
      </c>
      <c r="F48" s="253"/>
      <c r="G48" s="254">
        <f>ROUND(E48*F48,2)</f>
        <v>0</v>
      </c>
      <c r="H48" s="253"/>
      <c r="I48" s="254">
        <f>ROUND(E48*H48,2)</f>
        <v>0</v>
      </c>
      <c r="J48" s="253"/>
      <c r="K48" s="254">
        <f>ROUND(E48*J48,2)</f>
        <v>0</v>
      </c>
      <c r="L48" s="254">
        <v>21</v>
      </c>
      <c r="M48" s="254">
        <f>G48*(1+L48/100)</f>
        <v>0</v>
      </c>
      <c r="N48" s="252">
        <v>0</v>
      </c>
      <c r="O48" s="252">
        <f>ROUND(E48*N48,2)</f>
        <v>0</v>
      </c>
      <c r="P48" s="252">
        <v>0</v>
      </c>
      <c r="Q48" s="252">
        <f>ROUND(E48*P48,2)</f>
        <v>0</v>
      </c>
      <c r="R48" s="254"/>
      <c r="S48" s="254" t="s">
        <v>414</v>
      </c>
      <c r="T48" s="255" t="s">
        <v>420</v>
      </c>
      <c r="U48" s="224">
        <v>0</v>
      </c>
      <c r="V48" s="224">
        <f>ROUND(E48*U48,2)</f>
        <v>0</v>
      </c>
      <c r="W48" s="224"/>
      <c r="X48" s="224" t="s">
        <v>1592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1593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49">
        <v>40</v>
      </c>
      <c r="B49" s="250" t="s">
        <v>1565</v>
      </c>
      <c r="C49" s="260" t="s">
        <v>1594</v>
      </c>
      <c r="D49" s="251" t="s">
        <v>1326</v>
      </c>
      <c r="E49" s="252">
        <v>1</v>
      </c>
      <c r="F49" s="253"/>
      <c r="G49" s="254">
        <f>ROUND(E49*F49,2)</f>
        <v>0</v>
      </c>
      <c r="H49" s="253"/>
      <c r="I49" s="254">
        <f>ROUND(E49*H49,2)</f>
        <v>0</v>
      </c>
      <c r="J49" s="253"/>
      <c r="K49" s="254">
        <f>ROUND(E49*J49,2)</f>
        <v>0</v>
      </c>
      <c r="L49" s="254">
        <v>21</v>
      </c>
      <c r="M49" s="254">
        <f>G49*(1+L49/100)</f>
        <v>0</v>
      </c>
      <c r="N49" s="252">
        <v>0</v>
      </c>
      <c r="O49" s="252">
        <f>ROUND(E49*N49,2)</f>
        <v>0</v>
      </c>
      <c r="P49" s="252">
        <v>0</v>
      </c>
      <c r="Q49" s="252">
        <f>ROUND(E49*P49,2)</f>
        <v>0</v>
      </c>
      <c r="R49" s="254"/>
      <c r="S49" s="254" t="s">
        <v>414</v>
      </c>
      <c r="T49" s="255" t="s">
        <v>420</v>
      </c>
      <c r="U49" s="224">
        <v>0</v>
      </c>
      <c r="V49" s="224">
        <f>ROUND(E49*U49,2)</f>
        <v>0</v>
      </c>
      <c r="W49" s="224"/>
      <c r="X49" s="224" t="s">
        <v>1592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1593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ht="13" x14ac:dyDescent="0.25">
      <c r="A50" s="232" t="s">
        <v>265</v>
      </c>
      <c r="B50" s="233" t="s">
        <v>110</v>
      </c>
      <c r="C50" s="257" t="s">
        <v>111</v>
      </c>
      <c r="D50" s="234"/>
      <c r="E50" s="235"/>
      <c r="F50" s="236"/>
      <c r="G50" s="236">
        <f>SUMIF(AG51:AG51,"&lt;&gt;NOR",G51:G51)</f>
        <v>0</v>
      </c>
      <c r="H50" s="236"/>
      <c r="I50" s="236">
        <f>SUM(I51:I51)</f>
        <v>0</v>
      </c>
      <c r="J50" s="236"/>
      <c r="K50" s="236">
        <f>SUM(K51:K51)</f>
        <v>0</v>
      </c>
      <c r="L50" s="236"/>
      <c r="M50" s="236">
        <f>SUM(M51:M51)</f>
        <v>0</v>
      </c>
      <c r="N50" s="235"/>
      <c r="O50" s="235">
        <f>SUM(O51:O51)</f>
        <v>0</v>
      </c>
      <c r="P50" s="235"/>
      <c r="Q50" s="235">
        <f>SUM(Q51:Q51)</f>
        <v>0</v>
      </c>
      <c r="R50" s="236"/>
      <c r="S50" s="236"/>
      <c r="T50" s="237"/>
      <c r="U50" s="231"/>
      <c r="V50" s="231">
        <f>SUM(V51:V51)</f>
        <v>0</v>
      </c>
      <c r="W50" s="231"/>
      <c r="X50" s="231"/>
      <c r="AG50" t="s">
        <v>266</v>
      </c>
    </row>
    <row r="51" spans="1:60" outlineLevel="1" x14ac:dyDescent="0.25">
      <c r="A51" s="249">
        <v>41</v>
      </c>
      <c r="B51" s="250" t="s">
        <v>1595</v>
      </c>
      <c r="C51" s="260" t="s">
        <v>1596</v>
      </c>
      <c r="D51" s="251" t="s">
        <v>1326</v>
      </c>
      <c r="E51" s="252">
        <v>1</v>
      </c>
      <c r="F51" s="253"/>
      <c r="G51" s="254">
        <f>ROUND(E51*F51,2)</f>
        <v>0</v>
      </c>
      <c r="H51" s="253"/>
      <c r="I51" s="254">
        <f>ROUND(E51*H51,2)</f>
        <v>0</v>
      </c>
      <c r="J51" s="253"/>
      <c r="K51" s="254">
        <f>ROUND(E51*J51,2)</f>
        <v>0</v>
      </c>
      <c r="L51" s="254">
        <v>21</v>
      </c>
      <c r="M51" s="254">
        <f>G51*(1+L51/100)</f>
        <v>0</v>
      </c>
      <c r="N51" s="252">
        <v>0</v>
      </c>
      <c r="O51" s="252">
        <f>ROUND(E51*N51,2)</f>
        <v>0</v>
      </c>
      <c r="P51" s="252">
        <v>0</v>
      </c>
      <c r="Q51" s="252">
        <f>ROUND(E51*P51,2)</f>
        <v>0</v>
      </c>
      <c r="R51" s="254"/>
      <c r="S51" s="254" t="s">
        <v>414</v>
      </c>
      <c r="T51" s="255" t="s">
        <v>420</v>
      </c>
      <c r="U51" s="224">
        <v>0</v>
      </c>
      <c r="V51" s="224">
        <f>ROUND(E51*U51,2)</f>
        <v>0</v>
      </c>
      <c r="W51" s="224"/>
      <c r="X51" s="224" t="s">
        <v>272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273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ht="13" x14ac:dyDescent="0.25">
      <c r="A52" s="232" t="s">
        <v>265</v>
      </c>
      <c r="B52" s="233" t="s">
        <v>113</v>
      </c>
      <c r="C52" s="257" t="s">
        <v>114</v>
      </c>
      <c r="D52" s="234"/>
      <c r="E52" s="235"/>
      <c r="F52" s="236"/>
      <c r="G52" s="236">
        <f>SUMIF(AG53:AG66,"&lt;&gt;NOR",G53:G66)</f>
        <v>0</v>
      </c>
      <c r="H52" s="236"/>
      <c r="I52" s="236">
        <f>SUM(I53:I66)</f>
        <v>0</v>
      </c>
      <c r="J52" s="236"/>
      <c r="K52" s="236">
        <f>SUM(K53:K66)</f>
        <v>0</v>
      </c>
      <c r="L52" s="236"/>
      <c r="M52" s="236">
        <f>SUM(M53:M66)</f>
        <v>0</v>
      </c>
      <c r="N52" s="235"/>
      <c r="O52" s="235">
        <f>SUM(O53:O66)</f>
        <v>0</v>
      </c>
      <c r="P52" s="235"/>
      <c r="Q52" s="235">
        <f>SUM(Q53:Q66)</f>
        <v>0</v>
      </c>
      <c r="R52" s="236"/>
      <c r="S52" s="236"/>
      <c r="T52" s="237"/>
      <c r="U52" s="231"/>
      <c r="V52" s="231">
        <f>SUM(V53:V66)</f>
        <v>0</v>
      </c>
      <c r="W52" s="231"/>
      <c r="X52" s="231"/>
      <c r="AG52" t="s">
        <v>266</v>
      </c>
    </row>
    <row r="53" spans="1:60" outlineLevel="1" x14ac:dyDescent="0.25">
      <c r="A53" s="249">
        <v>42</v>
      </c>
      <c r="B53" s="250" t="s">
        <v>1407</v>
      </c>
      <c r="C53" s="260" t="s">
        <v>1597</v>
      </c>
      <c r="D53" s="251" t="s">
        <v>381</v>
      </c>
      <c r="E53" s="252">
        <v>2500</v>
      </c>
      <c r="F53" s="253"/>
      <c r="G53" s="254">
        <f>ROUND(E53*F53,2)</f>
        <v>0</v>
      </c>
      <c r="H53" s="253"/>
      <c r="I53" s="254">
        <f>ROUND(E53*H53,2)</f>
        <v>0</v>
      </c>
      <c r="J53" s="253"/>
      <c r="K53" s="254">
        <f>ROUND(E53*J53,2)</f>
        <v>0</v>
      </c>
      <c r="L53" s="254">
        <v>21</v>
      </c>
      <c r="M53" s="254">
        <f>G53*(1+L53/100)</f>
        <v>0</v>
      </c>
      <c r="N53" s="252">
        <v>0</v>
      </c>
      <c r="O53" s="252">
        <f>ROUND(E53*N53,2)</f>
        <v>0</v>
      </c>
      <c r="P53" s="252">
        <v>0</v>
      </c>
      <c r="Q53" s="252">
        <f>ROUND(E53*P53,2)</f>
        <v>0</v>
      </c>
      <c r="R53" s="254"/>
      <c r="S53" s="254" t="s">
        <v>414</v>
      </c>
      <c r="T53" s="255" t="s">
        <v>420</v>
      </c>
      <c r="U53" s="224">
        <v>0</v>
      </c>
      <c r="V53" s="224">
        <f>ROUND(E53*U53,2)</f>
        <v>0</v>
      </c>
      <c r="W53" s="224"/>
      <c r="X53" s="224" t="s">
        <v>272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273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49">
        <v>43</v>
      </c>
      <c r="B54" s="250" t="s">
        <v>1409</v>
      </c>
      <c r="C54" s="260" t="s">
        <v>1598</v>
      </c>
      <c r="D54" s="251" t="s">
        <v>381</v>
      </c>
      <c r="E54" s="252">
        <v>600</v>
      </c>
      <c r="F54" s="253"/>
      <c r="G54" s="254">
        <f>ROUND(E54*F54,2)</f>
        <v>0</v>
      </c>
      <c r="H54" s="253"/>
      <c r="I54" s="254">
        <f>ROUND(E54*H54,2)</f>
        <v>0</v>
      </c>
      <c r="J54" s="253"/>
      <c r="K54" s="254">
        <f>ROUND(E54*J54,2)</f>
        <v>0</v>
      </c>
      <c r="L54" s="254">
        <v>21</v>
      </c>
      <c r="M54" s="254">
        <f>G54*(1+L54/100)</f>
        <v>0</v>
      </c>
      <c r="N54" s="252">
        <v>0</v>
      </c>
      <c r="O54" s="252">
        <f>ROUND(E54*N54,2)</f>
        <v>0</v>
      </c>
      <c r="P54" s="252">
        <v>0</v>
      </c>
      <c r="Q54" s="252">
        <f>ROUND(E54*P54,2)</f>
        <v>0</v>
      </c>
      <c r="R54" s="254"/>
      <c r="S54" s="254" t="s">
        <v>414</v>
      </c>
      <c r="T54" s="255" t="s">
        <v>420</v>
      </c>
      <c r="U54" s="224">
        <v>0</v>
      </c>
      <c r="V54" s="224">
        <f>ROUND(E54*U54,2)</f>
        <v>0</v>
      </c>
      <c r="W54" s="224"/>
      <c r="X54" s="224" t="s">
        <v>272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273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49">
        <v>44</v>
      </c>
      <c r="B55" s="250" t="s">
        <v>1411</v>
      </c>
      <c r="C55" s="260" t="s">
        <v>1599</v>
      </c>
      <c r="D55" s="251" t="s">
        <v>381</v>
      </c>
      <c r="E55" s="252">
        <v>250</v>
      </c>
      <c r="F55" s="253"/>
      <c r="G55" s="254">
        <f>ROUND(E55*F55,2)</f>
        <v>0</v>
      </c>
      <c r="H55" s="253"/>
      <c r="I55" s="254">
        <f>ROUND(E55*H55,2)</f>
        <v>0</v>
      </c>
      <c r="J55" s="253"/>
      <c r="K55" s="254">
        <f>ROUND(E55*J55,2)</f>
        <v>0</v>
      </c>
      <c r="L55" s="254">
        <v>21</v>
      </c>
      <c r="M55" s="254">
        <f>G55*(1+L55/100)</f>
        <v>0</v>
      </c>
      <c r="N55" s="252">
        <v>0</v>
      </c>
      <c r="O55" s="252">
        <f>ROUND(E55*N55,2)</f>
        <v>0</v>
      </c>
      <c r="P55" s="252">
        <v>0</v>
      </c>
      <c r="Q55" s="252">
        <f>ROUND(E55*P55,2)</f>
        <v>0</v>
      </c>
      <c r="R55" s="254"/>
      <c r="S55" s="254" t="s">
        <v>414</v>
      </c>
      <c r="T55" s="255" t="s">
        <v>420</v>
      </c>
      <c r="U55" s="224">
        <v>0</v>
      </c>
      <c r="V55" s="224">
        <f>ROUND(E55*U55,2)</f>
        <v>0</v>
      </c>
      <c r="W55" s="224"/>
      <c r="X55" s="224" t="s">
        <v>272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273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49">
        <v>45</v>
      </c>
      <c r="B56" s="250" t="s">
        <v>1413</v>
      </c>
      <c r="C56" s="260" t="s">
        <v>1600</v>
      </c>
      <c r="D56" s="251" t="s">
        <v>381</v>
      </c>
      <c r="E56" s="252">
        <v>1470</v>
      </c>
      <c r="F56" s="253"/>
      <c r="G56" s="254">
        <f>ROUND(E56*F56,2)</f>
        <v>0</v>
      </c>
      <c r="H56" s="253"/>
      <c r="I56" s="254">
        <f>ROUND(E56*H56,2)</f>
        <v>0</v>
      </c>
      <c r="J56" s="253"/>
      <c r="K56" s="254">
        <f>ROUND(E56*J56,2)</f>
        <v>0</v>
      </c>
      <c r="L56" s="254">
        <v>21</v>
      </c>
      <c r="M56" s="254">
        <f>G56*(1+L56/100)</f>
        <v>0</v>
      </c>
      <c r="N56" s="252">
        <v>0</v>
      </c>
      <c r="O56" s="252">
        <f>ROUND(E56*N56,2)</f>
        <v>0</v>
      </c>
      <c r="P56" s="252">
        <v>0</v>
      </c>
      <c r="Q56" s="252">
        <f>ROUND(E56*P56,2)</f>
        <v>0</v>
      </c>
      <c r="R56" s="254"/>
      <c r="S56" s="254" t="s">
        <v>414</v>
      </c>
      <c r="T56" s="255" t="s">
        <v>420</v>
      </c>
      <c r="U56" s="224">
        <v>0</v>
      </c>
      <c r="V56" s="224">
        <f>ROUND(E56*U56,2)</f>
        <v>0</v>
      </c>
      <c r="W56" s="224"/>
      <c r="X56" s="224" t="s">
        <v>272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273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49">
        <v>46</v>
      </c>
      <c r="B57" s="250" t="s">
        <v>1414</v>
      </c>
      <c r="C57" s="260" t="s">
        <v>1601</v>
      </c>
      <c r="D57" s="251" t="s">
        <v>381</v>
      </c>
      <c r="E57" s="252">
        <v>450</v>
      </c>
      <c r="F57" s="253"/>
      <c r="G57" s="254">
        <f>ROUND(E57*F57,2)</f>
        <v>0</v>
      </c>
      <c r="H57" s="253"/>
      <c r="I57" s="254">
        <f>ROUND(E57*H57,2)</f>
        <v>0</v>
      </c>
      <c r="J57" s="253"/>
      <c r="K57" s="254">
        <f>ROUND(E57*J57,2)</f>
        <v>0</v>
      </c>
      <c r="L57" s="254">
        <v>21</v>
      </c>
      <c r="M57" s="254">
        <f>G57*(1+L57/100)</f>
        <v>0</v>
      </c>
      <c r="N57" s="252">
        <v>0</v>
      </c>
      <c r="O57" s="252">
        <f>ROUND(E57*N57,2)</f>
        <v>0</v>
      </c>
      <c r="P57" s="252">
        <v>0</v>
      </c>
      <c r="Q57" s="252">
        <f>ROUND(E57*P57,2)</f>
        <v>0</v>
      </c>
      <c r="R57" s="254"/>
      <c r="S57" s="254" t="s">
        <v>414</v>
      </c>
      <c r="T57" s="255" t="s">
        <v>420</v>
      </c>
      <c r="U57" s="224">
        <v>0</v>
      </c>
      <c r="V57" s="224">
        <f>ROUND(E57*U57,2)</f>
        <v>0</v>
      </c>
      <c r="W57" s="224"/>
      <c r="X57" s="224" t="s">
        <v>272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273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49">
        <v>47</v>
      </c>
      <c r="B58" s="250" t="s">
        <v>1416</v>
      </c>
      <c r="C58" s="260" t="s">
        <v>1602</v>
      </c>
      <c r="D58" s="251" t="s">
        <v>381</v>
      </c>
      <c r="E58" s="252">
        <v>80</v>
      </c>
      <c r="F58" s="253"/>
      <c r="G58" s="254">
        <f>ROUND(E58*F58,2)</f>
        <v>0</v>
      </c>
      <c r="H58" s="253"/>
      <c r="I58" s="254">
        <f>ROUND(E58*H58,2)</f>
        <v>0</v>
      </c>
      <c r="J58" s="253"/>
      <c r="K58" s="254">
        <f>ROUND(E58*J58,2)</f>
        <v>0</v>
      </c>
      <c r="L58" s="254">
        <v>21</v>
      </c>
      <c r="M58" s="254">
        <f>G58*(1+L58/100)</f>
        <v>0</v>
      </c>
      <c r="N58" s="252">
        <v>0</v>
      </c>
      <c r="O58" s="252">
        <f>ROUND(E58*N58,2)</f>
        <v>0</v>
      </c>
      <c r="P58" s="252">
        <v>0</v>
      </c>
      <c r="Q58" s="252">
        <f>ROUND(E58*P58,2)</f>
        <v>0</v>
      </c>
      <c r="R58" s="254"/>
      <c r="S58" s="254" t="s">
        <v>414</v>
      </c>
      <c r="T58" s="255" t="s">
        <v>420</v>
      </c>
      <c r="U58" s="224">
        <v>0</v>
      </c>
      <c r="V58" s="224">
        <f>ROUND(E58*U58,2)</f>
        <v>0</v>
      </c>
      <c r="W58" s="224"/>
      <c r="X58" s="224" t="s">
        <v>272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273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49">
        <v>48</v>
      </c>
      <c r="B59" s="250" t="s">
        <v>1418</v>
      </c>
      <c r="C59" s="260" t="s">
        <v>1603</v>
      </c>
      <c r="D59" s="251" t="s">
        <v>381</v>
      </c>
      <c r="E59" s="252">
        <v>110</v>
      </c>
      <c r="F59" s="253"/>
      <c r="G59" s="254">
        <f>ROUND(E59*F59,2)</f>
        <v>0</v>
      </c>
      <c r="H59" s="253"/>
      <c r="I59" s="254">
        <f>ROUND(E59*H59,2)</f>
        <v>0</v>
      </c>
      <c r="J59" s="253"/>
      <c r="K59" s="254">
        <f>ROUND(E59*J59,2)</f>
        <v>0</v>
      </c>
      <c r="L59" s="254">
        <v>21</v>
      </c>
      <c r="M59" s="254">
        <f>G59*(1+L59/100)</f>
        <v>0</v>
      </c>
      <c r="N59" s="252">
        <v>0</v>
      </c>
      <c r="O59" s="252">
        <f>ROUND(E59*N59,2)</f>
        <v>0</v>
      </c>
      <c r="P59" s="252">
        <v>0</v>
      </c>
      <c r="Q59" s="252">
        <f>ROUND(E59*P59,2)</f>
        <v>0</v>
      </c>
      <c r="R59" s="254"/>
      <c r="S59" s="254" t="s">
        <v>414</v>
      </c>
      <c r="T59" s="255" t="s">
        <v>420</v>
      </c>
      <c r="U59" s="224">
        <v>0</v>
      </c>
      <c r="V59" s="224">
        <f>ROUND(E59*U59,2)</f>
        <v>0</v>
      </c>
      <c r="W59" s="224"/>
      <c r="X59" s="224" t="s">
        <v>272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273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49">
        <v>49</v>
      </c>
      <c r="B60" s="250" t="s">
        <v>1420</v>
      </c>
      <c r="C60" s="260" t="s">
        <v>1604</v>
      </c>
      <c r="D60" s="251" t="s">
        <v>381</v>
      </c>
      <c r="E60" s="252">
        <v>30</v>
      </c>
      <c r="F60" s="253"/>
      <c r="G60" s="254">
        <f>ROUND(E60*F60,2)</f>
        <v>0</v>
      </c>
      <c r="H60" s="253"/>
      <c r="I60" s="254">
        <f>ROUND(E60*H60,2)</f>
        <v>0</v>
      </c>
      <c r="J60" s="253"/>
      <c r="K60" s="254">
        <f>ROUND(E60*J60,2)</f>
        <v>0</v>
      </c>
      <c r="L60" s="254">
        <v>21</v>
      </c>
      <c r="M60" s="254">
        <f>G60*(1+L60/100)</f>
        <v>0</v>
      </c>
      <c r="N60" s="252">
        <v>0</v>
      </c>
      <c r="O60" s="252">
        <f>ROUND(E60*N60,2)</f>
        <v>0</v>
      </c>
      <c r="P60" s="252">
        <v>0</v>
      </c>
      <c r="Q60" s="252">
        <f>ROUND(E60*P60,2)</f>
        <v>0</v>
      </c>
      <c r="R60" s="254"/>
      <c r="S60" s="254" t="s">
        <v>414</v>
      </c>
      <c r="T60" s="255" t="s">
        <v>420</v>
      </c>
      <c r="U60" s="224">
        <v>0</v>
      </c>
      <c r="V60" s="224">
        <f>ROUND(E60*U60,2)</f>
        <v>0</v>
      </c>
      <c r="W60" s="224"/>
      <c r="X60" s="224" t="s">
        <v>272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273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49">
        <v>50</v>
      </c>
      <c r="B61" s="250" t="s">
        <v>1422</v>
      </c>
      <c r="C61" s="260" t="s">
        <v>1605</v>
      </c>
      <c r="D61" s="251" t="s">
        <v>381</v>
      </c>
      <c r="E61" s="252">
        <v>18</v>
      </c>
      <c r="F61" s="253"/>
      <c r="G61" s="254">
        <f>ROUND(E61*F61,2)</f>
        <v>0</v>
      </c>
      <c r="H61" s="253"/>
      <c r="I61" s="254">
        <f>ROUND(E61*H61,2)</f>
        <v>0</v>
      </c>
      <c r="J61" s="253"/>
      <c r="K61" s="254">
        <f>ROUND(E61*J61,2)</f>
        <v>0</v>
      </c>
      <c r="L61" s="254">
        <v>21</v>
      </c>
      <c r="M61" s="254">
        <f>G61*(1+L61/100)</f>
        <v>0</v>
      </c>
      <c r="N61" s="252">
        <v>0</v>
      </c>
      <c r="O61" s="252">
        <f>ROUND(E61*N61,2)</f>
        <v>0</v>
      </c>
      <c r="P61" s="252">
        <v>0</v>
      </c>
      <c r="Q61" s="252">
        <f>ROUND(E61*P61,2)</f>
        <v>0</v>
      </c>
      <c r="R61" s="254"/>
      <c r="S61" s="254" t="s">
        <v>414</v>
      </c>
      <c r="T61" s="255" t="s">
        <v>420</v>
      </c>
      <c r="U61" s="224">
        <v>0</v>
      </c>
      <c r="V61" s="224">
        <f>ROUND(E61*U61,2)</f>
        <v>0</v>
      </c>
      <c r="W61" s="224"/>
      <c r="X61" s="224" t="s">
        <v>272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273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49">
        <v>51</v>
      </c>
      <c r="B62" s="250" t="s">
        <v>1424</v>
      </c>
      <c r="C62" s="260" t="s">
        <v>1606</v>
      </c>
      <c r="D62" s="251" t="s">
        <v>381</v>
      </c>
      <c r="E62" s="252">
        <v>150</v>
      </c>
      <c r="F62" s="253"/>
      <c r="G62" s="254">
        <f>ROUND(E62*F62,2)</f>
        <v>0</v>
      </c>
      <c r="H62" s="253"/>
      <c r="I62" s="254">
        <f>ROUND(E62*H62,2)</f>
        <v>0</v>
      </c>
      <c r="J62" s="253"/>
      <c r="K62" s="254">
        <f>ROUND(E62*J62,2)</f>
        <v>0</v>
      </c>
      <c r="L62" s="254">
        <v>21</v>
      </c>
      <c r="M62" s="254">
        <f>G62*(1+L62/100)</f>
        <v>0</v>
      </c>
      <c r="N62" s="252">
        <v>0</v>
      </c>
      <c r="O62" s="252">
        <f>ROUND(E62*N62,2)</f>
        <v>0</v>
      </c>
      <c r="P62" s="252">
        <v>0</v>
      </c>
      <c r="Q62" s="252">
        <f>ROUND(E62*P62,2)</f>
        <v>0</v>
      </c>
      <c r="R62" s="254"/>
      <c r="S62" s="254" t="s">
        <v>414</v>
      </c>
      <c r="T62" s="255" t="s">
        <v>420</v>
      </c>
      <c r="U62" s="224">
        <v>0</v>
      </c>
      <c r="V62" s="224">
        <f>ROUND(E62*U62,2)</f>
        <v>0</v>
      </c>
      <c r="W62" s="224"/>
      <c r="X62" s="224" t="s">
        <v>272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273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49">
        <v>52</v>
      </c>
      <c r="B63" s="250" t="s">
        <v>1426</v>
      </c>
      <c r="C63" s="260" t="s">
        <v>1607</v>
      </c>
      <c r="D63" s="251" t="s">
        <v>381</v>
      </c>
      <c r="E63" s="252">
        <v>100</v>
      </c>
      <c r="F63" s="253"/>
      <c r="G63" s="254">
        <f>ROUND(E63*F63,2)</f>
        <v>0</v>
      </c>
      <c r="H63" s="253"/>
      <c r="I63" s="254">
        <f>ROUND(E63*H63,2)</f>
        <v>0</v>
      </c>
      <c r="J63" s="253"/>
      <c r="K63" s="254">
        <f>ROUND(E63*J63,2)</f>
        <v>0</v>
      </c>
      <c r="L63" s="254">
        <v>21</v>
      </c>
      <c r="M63" s="254">
        <f>G63*(1+L63/100)</f>
        <v>0</v>
      </c>
      <c r="N63" s="252">
        <v>0</v>
      </c>
      <c r="O63" s="252">
        <f>ROUND(E63*N63,2)</f>
        <v>0</v>
      </c>
      <c r="P63" s="252">
        <v>0</v>
      </c>
      <c r="Q63" s="252">
        <f>ROUND(E63*P63,2)</f>
        <v>0</v>
      </c>
      <c r="R63" s="254"/>
      <c r="S63" s="254" t="s">
        <v>414</v>
      </c>
      <c r="T63" s="255" t="s">
        <v>420</v>
      </c>
      <c r="U63" s="224">
        <v>0</v>
      </c>
      <c r="V63" s="224">
        <f>ROUND(E63*U63,2)</f>
        <v>0</v>
      </c>
      <c r="W63" s="224"/>
      <c r="X63" s="224" t="s">
        <v>272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273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ht="30" outlineLevel="1" x14ac:dyDescent="0.25">
      <c r="A64" s="242">
        <v>53</v>
      </c>
      <c r="B64" s="243" t="s">
        <v>1428</v>
      </c>
      <c r="C64" s="258" t="s">
        <v>1608</v>
      </c>
      <c r="D64" s="244" t="s">
        <v>659</v>
      </c>
      <c r="E64" s="245">
        <v>1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21</v>
      </c>
      <c r="M64" s="247">
        <f>G64*(1+L64/100)</f>
        <v>0</v>
      </c>
      <c r="N64" s="245">
        <v>0</v>
      </c>
      <c r="O64" s="245">
        <f>ROUND(E64*N64,2)</f>
        <v>0</v>
      </c>
      <c r="P64" s="245">
        <v>0</v>
      </c>
      <c r="Q64" s="245">
        <f>ROUND(E64*P64,2)</f>
        <v>0</v>
      </c>
      <c r="R64" s="247"/>
      <c r="S64" s="247" t="s">
        <v>414</v>
      </c>
      <c r="T64" s="248" t="s">
        <v>420</v>
      </c>
      <c r="U64" s="224">
        <v>0</v>
      </c>
      <c r="V64" s="224">
        <f>ROUND(E64*U64,2)</f>
        <v>0</v>
      </c>
      <c r="W64" s="224"/>
      <c r="X64" s="224" t="s">
        <v>272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273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20"/>
      <c r="B65" s="221"/>
      <c r="C65" s="261" t="s">
        <v>1609</v>
      </c>
      <c r="D65" s="256"/>
      <c r="E65" s="256"/>
      <c r="F65" s="256"/>
      <c r="G65" s="256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13"/>
      <c r="Z65" s="213"/>
      <c r="AA65" s="213"/>
      <c r="AB65" s="213"/>
      <c r="AC65" s="213"/>
      <c r="AD65" s="213"/>
      <c r="AE65" s="213"/>
      <c r="AF65" s="213"/>
      <c r="AG65" s="213" t="s">
        <v>355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49">
        <v>54</v>
      </c>
      <c r="B66" s="250" t="s">
        <v>1430</v>
      </c>
      <c r="C66" s="260" t="s">
        <v>1610</v>
      </c>
      <c r="D66" s="251" t="s">
        <v>659</v>
      </c>
      <c r="E66" s="252">
        <v>1</v>
      </c>
      <c r="F66" s="253"/>
      <c r="G66" s="254">
        <f>ROUND(E66*F66,2)</f>
        <v>0</v>
      </c>
      <c r="H66" s="253"/>
      <c r="I66" s="254">
        <f>ROUND(E66*H66,2)</f>
        <v>0</v>
      </c>
      <c r="J66" s="253"/>
      <c r="K66" s="254">
        <f>ROUND(E66*J66,2)</f>
        <v>0</v>
      </c>
      <c r="L66" s="254">
        <v>21</v>
      </c>
      <c r="M66" s="254">
        <f>G66*(1+L66/100)</f>
        <v>0</v>
      </c>
      <c r="N66" s="252">
        <v>0</v>
      </c>
      <c r="O66" s="252">
        <f>ROUND(E66*N66,2)</f>
        <v>0</v>
      </c>
      <c r="P66" s="252">
        <v>0</v>
      </c>
      <c r="Q66" s="252">
        <f>ROUND(E66*P66,2)</f>
        <v>0</v>
      </c>
      <c r="R66" s="254"/>
      <c r="S66" s="254" t="s">
        <v>414</v>
      </c>
      <c r="T66" s="255" t="s">
        <v>420</v>
      </c>
      <c r="U66" s="224">
        <v>0</v>
      </c>
      <c r="V66" s="224">
        <f>ROUND(E66*U66,2)</f>
        <v>0</v>
      </c>
      <c r="W66" s="224"/>
      <c r="X66" s="224" t="s">
        <v>272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273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ht="13" x14ac:dyDescent="0.25">
      <c r="A67" s="232" t="s">
        <v>265</v>
      </c>
      <c r="B67" s="233" t="s">
        <v>116</v>
      </c>
      <c r="C67" s="257" t="s">
        <v>117</v>
      </c>
      <c r="D67" s="234"/>
      <c r="E67" s="235"/>
      <c r="F67" s="236"/>
      <c r="G67" s="236">
        <f>SUMIF(AG68:AG78,"&lt;&gt;NOR",G68:G78)</f>
        <v>0</v>
      </c>
      <c r="H67" s="236"/>
      <c r="I67" s="236">
        <f>SUM(I68:I78)</f>
        <v>0</v>
      </c>
      <c r="J67" s="236"/>
      <c r="K67" s="236">
        <f>SUM(K68:K78)</f>
        <v>0</v>
      </c>
      <c r="L67" s="236"/>
      <c r="M67" s="236">
        <f>SUM(M68:M78)</f>
        <v>0</v>
      </c>
      <c r="N67" s="235"/>
      <c r="O67" s="235">
        <f>SUM(O68:O78)</f>
        <v>0</v>
      </c>
      <c r="P67" s="235"/>
      <c r="Q67" s="235">
        <f>SUM(Q68:Q78)</f>
        <v>0</v>
      </c>
      <c r="R67" s="236"/>
      <c r="S67" s="236"/>
      <c r="T67" s="237"/>
      <c r="U67" s="231"/>
      <c r="V67" s="231">
        <f>SUM(V68:V78)</f>
        <v>0</v>
      </c>
      <c r="W67" s="231"/>
      <c r="X67" s="231"/>
      <c r="AG67" t="s">
        <v>266</v>
      </c>
    </row>
    <row r="68" spans="1:60" outlineLevel="1" x14ac:dyDescent="0.25">
      <c r="A68" s="249">
        <v>55</v>
      </c>
      <c r="B68" s="250" t="s">
        <v>1611</v>
      </c>
      <c r="C68" s="260" t="s">
        <v>1612</v>
      </c>
      <c r="D68" s="251" t="s">
        <v>659</v>
      </c>
      <c r="E68" s="252">
        <v>1</v>
      </c>
      <c r="F68" s="253"/>
      <c r="G68" s="254">
        <f>ROUND(E68*F68,2)</f>
        <v>0</v>
      </c>
      <c r="H68" s="253"/>
      <c r="I68" s="254">
        <f>ROUND(E68*H68,2)</f>
        <v>0</v>
      </c>
      <c r="J68" s="253"/>
      <c r="K68" s="254">
        <f>ROUND(E68*J68,2)</f>
        <v>0</v>
      </c>
      <c r="L68" s="254">
        <v>21</v>
      </c>
      <c r="M68" s="254">
        <f>G68*(1+L68/100)</f>
        <v>0</v>
      </c>
      <c r="N68" s="252">
        <v>0</v>
      </c>
      <c r="O68" s="252">
        <f>ROUND(E68*N68,2)</f>
        <v>0</v>
      </c>
      <c r="P68" s="252">
        <v>0</v>
      </c>
      <c r="Q68" s="252">
        <f>ROUND(E68*P68,2)</f>
        <v>0</v>
      </c>
      <c r="R68" s="254"/>
      <c r="S68" s="254" t="s">
        <v>414</v>
      </c>
      <c r="T68" s="255" t="s">
        <v>420</v>
      </c>
      <c r="U68" s="224">
        <v>0</v>
      </c>
      <c r="V68" s="224">
        <f>ROUND(E68*U68,2)</f>
        <v>0</v>
      </c>
      <c r="W68" s="224"/>
      <c r="X68" s="224" t="s">
        <v>272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273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49">
        <v>56</v>
      </c>
      <c r="B69" s="250" t="s">
        <v>1613</v>
      </c>
      <c r="C69" s="260" t="s">
        <v>1614</v>
      </c>
      <c r="D69" s="251" t="s">
        <v>659</v>
      </c>
      <c r="E69" s="252">
        <v>1</v>
      </c>
      <c r="F69" s="253"/>
      <c r="G69" s="254">
        <f>ROUND(E69*F69,2)</f>
        <v>0</v>
      </c>
      <c r="H69" s="253"/>
      <c r="I69" s="254">
        <f>ROUND(E69*H69,2)</f>
        <v>0</v>
      </c>
      <c r="J69" s="253"/>
      <c r="K69" s="254">
        <f>ROUND(E69*J69,2)</f>
        <v>0</v>
      </c>
      <c r="L69" s="254">
        <v>21</v>
      </c>
      <c r="M69" s="254">
        <f>G69*(1+L69/100)</f>
        <v>0</v>
      </c>
      <c r="N69" s="252">
        <v>0</v>
      </c>
      <c r="O69" s="252">
        <f>ROUND(E69*N69,2)</f>
        <v>0</v>
      </c>
      <c r="P69" s="252">
        <v>0</v>
      </c>
      <c r="Q69" s="252">
        <f>ROUND(E69*P69,2)</f>
        <v>0</v>
      </c>
      <c r="R69" s="254"/>
      <c r="S69" s="254" t="s">
        <v>414</v>
      </c>
      <c r="T69" s="255" t="s">
        <v>420</v>
      </c>
      <c r="U69" s="224">
        <v>0</v>
      </c>
      <c r="V69" s="224">
        <f>ROUND(E69*U69,2)</f>
        <v>0</v>
      </c>
      <c r="W69" s="224"/>
      <c r="X69" s="224" t="s">
        <v>272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273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49">
        <v>57</v>
      </c>
      <c r="B70" s="250" t="s">
        <v>1615</v>
      </c>
      <c r="C70" s="260" t="s">
        <v>1616</v>
      </c>
      <c r="D70" s="251" t="s">
        <v>659</v>
      </c>
      <c r="E70" s="252">
        <v>1</v>
      </c>
      <c r="F70" s="253"/>
      <c r="G70" s="254">
        <f>ROUND(E70*F70,2)</f>
        <v>0</v>
      </c>
      <c r="H70" s="253"/>
      <c r="I70" s="254">
        <f>ROUND(E70*H70,2)</f>
        <v>0</v>
      </c>
      <c r="J70" s="253"/>
      <c r="K70" s="254">
        <f>ROUND(E70*J70,2)</f>
        <v>0</v>
      </c>
      <c r="L70" s="254">
        <v>21</v>
      </c>
      <c r="M70" s="254">
        <f>G70*(1+L70/100)</f>
        <v>0</v>
      </c>
      <c r="N70" s="252">
        <v>0</v>
      </c>
      <c r="O70" s="252">
        <f>ROUND(E70*N70,2)</f>
        <v>0</v>
      </c>
      <c r="P70" s="252">
        <v>0</v>
      </c>
      <c r="Q70" s="252">
        <f>ROUND(E70*P70,2)</f>
        <v>0</v>
      </c>
      <c r="R70" s="254"/>
      <c r="S70" s="254" t="s">
        <v>414</v>
      </c>
      <c r="T70" s="255" t="s">
        <v>420</v>
      </c>
      <c r="U70" s="224">
        <v>0</v>
      </c>
      <c r="V70" s="224">
        <f>ROUND(E70*U70,2)</f>
        <v>0</v>
      </c>
      <c r="W70" s="224"/>
      <c r="X70" s="224" t="s">
        <v>272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273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49">
        <v>58</v>
      </c>
      <c r="B71" s="250" t="s">
        <v>1617</v>
      </c>
      <c r="C71" s="260" t="s">
        <v>1618</v>
      </c>
      <c r="D71" s="251" t="s">
        <v>659</v>
      </c>
      <c r="E71" s="252">
        <v>1</v>
      </c>
      <c r="F71" s="253"/>
      <c r="G71" s="254">
        <f>ROUND(E71*F71,2)</f>
        <v>0</v>
      </c>
      <c r="H71" s="253"/>
      <c r="I71" s="254">
        <f>ROUND(E71*H71,2)</f>
        <v>0</v>
      </c>
      <c r="J71" s="253"/>
      <c r="K71" s="254">
        <f>ROUND(E71*J71,2)</f>
        <v>0</v>
      </c>
      <c r="L71" s="254">
        <v>21</v>
      </c>
      <c r="M71" s="254">
        <f>G71*(1+L71/100)</f>
        <v>0</v>
      </c>
      <c r="N71" s="252">
        <v>0</v>
      </c>
      <c r="O71" s="252">
        <f>ROUND(E71*N71,2)</f>
        <v>0</v>
      </c>
      <c r="P71" s="252">
        <v>0</v>
      </c>
      <c r="Q71" s="252">
        <f>ROUND(E71*P71,2)</f>
        <v>0</v>
      </c>
      <c r="R71" s="254"/>
      <c r="S71" s="254" t="s">
        <v>414</v>
      </c>
      <c r="T71" s="255" t="s">
        <v>420</v>
      </c>
      <c r="U71" s="224">
        <v>0</v>
      </c>
      <c r="V71" s="224">
        <f>ROUND(E71*U71,2)</f>
        <v>0</v>
      </c>
      <c r="W71" s="224"/>
      <c r="X71" s="224" t="s">
        <v>272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273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49">
        <v>59</v>
      </c>
      <c r="B72" s="250" t="s">
        <v>1619</v>
      </c>
      <c r="C72" s="260" t="s">
        <v>1620</v>
      </c>
      <c r="D72" s="251" t="s">
        <v>659</v>
      </c>
      <c r="E72" s="252">
        <v>1</v>
      </c>
      <c r="F72" s="253"/>
      <c r="G72" s="254">
        <f>ROUND(E72*F72,2)</f>
        <v>0</v>
      </c>
      <c r="H72" s="253"/>
      <c r="I72" s="254">
        <f>ROUND(E72*H72,2)</f>
        <v>0</v>
      </c>
      <c r="J72" s="253"/>
      <c r="K72" s="254">
        <f>ROUND(E72*J72,2)</f>
        <v>0</v>
      </c>
      <c r="L72" s="254">
        <v>21</v>
      </c>
      <c r="M72" s="254">
        <f>G72*(1+L72/100)</f>
        <v>0</v>
      </c>
      <c r="N72" s="252">
        <v>0</v>
      </c>
      <c r="O72" s="252">
        <f>ROUND(E72*N72,2)</f>
        <v>0</v>
      </c>
      <c r="P72" s="252">
        <v>0</v>
      </c>
      <c r="Q72" s="252">
        <f>ROUND(E72*P72,2)</f>
        <v>0</v>
      </c>
      <c r="R72" s="254"/>
      <c r="S72" s="254" t="s">
        <v>414</v>
      </c>
      <c r="T72" s="255" t="s">
        <v>420</v>
      </c>
      <c r="U72" s="224">
        <v>0</v>
      </c>
      <c r="V72" s="224">
        <f>ROUND(E72*U72,2)</f>
        <v>0</v>
      </c>
      <c r="W72" s="224"/>
      <c r="X72" s="224" t="s">
        <v>272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273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49">
        <v>60</v>
      </c>
      <c r="B73" s="250" t="s">
        <v>1621</v>
      </c>
      <c r="C73" s="260" t="s">
        <v>1622</v>
      </c>
      <c r="D73" s="251" t="s">
        <v>659</v>
      </c>
      <c r="E73" s="252">
        <v>1</v>
      </c>
      <c r="F73" s="253"/>
      <c r="G73" s="254">
        <f>ROUND(E73*F73,2)</f>
        <v>0</v>
      </c>
      <c r="H73" s="253"/>
      <c r="I73" s="254">
        <f>ROUND(E73*H73,2)</f>
        <v>0</v>
      </c>
      <c r="J73" s="253"/>
      <c r="K73" s="254">
        <f>ROUND(E73*J73,2)</f>
        <v>0</v>
      </c>
      <c r="L73" s="254">
        <v>21</v>
      </c>
      <c r="M73" s="254">
        <f>G73*(1+L73/100)</f>
        <v>0</v>
      </c>
      <c r="N73" s="252">
        <v>0</v>
      </c>
      <c r="O73" s="252">
        <f>ROUND(E73*N73,2)</f>
        <v>0</v>
      </c>
      <c r="P73" s="252">
        <v>0</v>
      </c>
      <c r="Q73" s="252">
        <f>ROUND(E73*P73,2)</f>
        <v>0</v>
      </c>
      <c r="R73" s="254"/>
      <c r="S73" s="254" t="s">
        <v>414</v>
      </c>
      <c r="T73" s="255" t="s">
        <v>420</v>
      </c>
      <c r="U73" s="224">
        <v>0</v>
      </c>
      <c r="V73" s="224">
        <f>ROUND(E73*U73,2)</f>
        <v>0</v>
      </c>
      <c r="W73" s="224"/>
      <c r="X73" s="224" t="s">
        <v>272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273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49">
        <v>61</v>
      </c>
      <c r="B74" s="250" t="s">
        <v>1623</v>
      </c>
      <c r="C74" s="260" t="s">
        <v>1624</v>
      </c>
      <c r="D74" s="251" t="s">
        <v>659</v>
      </c>
      <c r="E74" s="252">
        <v>1</v>
      </c>
      <c r="F74" s="253"/>
      <c r="G74" s="254">
        <f>ROUND(E74*F74,2)</f>
        <v>0</v>
      </c>
      <c r="H74" s="253"/>
      <c r="I74" s="254">
        <f>ROUND(E74*H74,2)</f>
        <v>0</v>
      </c>
      <c r="J74" s="253"/>
      <c r="K74" s="254">
        <f>ROUND(E74*J74,2)</f>
        <v>0</v>
      </c>
      <c r="L74" s="254">
        <v>21</v>
      </c>
      <c r="M74" s="254">
        <f>G74*(1+L74/100)</f>
        <v>0</v>
      </c>
      <c r="N74" s="252">
        <v>0</v>
      </c>
      <c r="O74" s="252">
        <f>ROUND(E74*N74,2)</f>
        <v>0</v>
      </c>
      <c r="P74" s="252">
        <v>0</v>
      </c>
      <c r="Q74" s="252">
        <f>ROUND(E74*P74,2)</f>
        <v>0</v>
      </c>
      <c r="R74" s="254"/>
      <c r="S74" s="254" t="s">
        <v>414</v>
      </c>
      <c r="T74" s="255" t="s">
        <v>420</v>
      </c>
      <c r="U74" s="224">
        <v>0</v>
      </c>
      <c r="V74" s="224">
        <f>ROUND(E74*U74,2)</f>
        <v>0</v>
      </c>
      <c r="W74" s="224"/>
      <c r="X74" s="224" t="s">
        <v>272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273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49">
        <v>62</v>
      </c>
      <c r="B75" s="250" t="s">
        <v>1625</v>
      </c>
      <c r="C75" s="260" t="s">
        <v>1626</v>
      </c>
      <c r="D75" s="251" t="s">
        <v>659</v>
      </c>
      <c r="E75" s="252">
        <v>1</v>
      </c>
      <c r="F75" s="253"/>
      <c r="G75" s="254">
        <f>ROUND(E75*F75,2)</f>
        <v>0</v>
      </c>
      <c r="H75" s="253"/>
      <c r="I75" s="254">
        <f>ROUND(E75*H75,2)</f>
        <v>0</v>
      </c>
      <c r="J75" s="253"/>
      <c r="K75" s="254">
        <f>ROUND(E75*J75,2)</f>
        <v>0</v>
      </c>
      <c r="L75" s="254">
        <v>21</v>
      </c>
      <c r="M75" s="254">
        <f>G75*(1+L75/100)</f>
        <v>0</v>
      </c>
      <c r="N75" s="252">
        <v>0</v>
      </c>
      <c r="O75" s="252">
        <f>ROUND(E75*N75,2)</f>
        <v>0</v>
      </c>
      <c r="P75" s="252">
        <v>0</v>
      </c>
      <c r="Q75" s="252">
        <f>ROUND(E75*P75,2)</f>
        <v>0</v>
      </c>
      <c r="R75" s="254"/>
      <c r="S75" s="254" t="s">
        <v>414</v>
      </c>
      <c r="T75" s="255" t="s">
        <v>420</v>
      </c>
      <c r="U75" s="224">
        <v>0</v>
      </c>
      <c r="V75" s="224">
        <f>ROUND(E75*U75,2)</f>
        <v>0</v>
      </c>
      <c r="W75" s="224"/>
      <c r="X75" s="224" t="s">
        <v>272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273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49">
        <v>63</v>
      </c>
      <c r="B76" s="250" t="s">
        <v>1627</v>
      </c>
      <c r="C76" s="260" t="s">
        <v>1628</v>
      </c>
      <c r="D76" s="251" t="s">
        <v>659</v>
      </c>
      <c r="E76" s="252">
        <v>1</v>
      </c>
      <c r="F76" s="253"/>
      <c r="G76" s="254">
        <f>ROUND(E76*F76,2)</f>
        <v>0</v>
      </c>
      <c r="H76" s="253"/>
      <c r="I76" s="254">
        <f>ROUND(E76*H76,2)</f>
        <v>0</v>
      </c>
      <c r="J76" s="253"/>
      <c r="K76" s="254">
        <f>ROUND(E76*J76,2)</f>
        <v>0</v>
      </c>
      <c r="L76" s="254">
        <v>21</v>
      </c>
      <c r="M76" s="254">
        <f>G76*(1+L76/100)</f>
        <v>0</v>
      </c>
      <c r="N76" s="252">
        <v>0</v>
      </c>
      <c r="O76" s="252">
        <f>ROUND(E76*N76,2)</f>
        <v>0</v>
      </c>
      <c r="P76" s="252">
        <v>0</v>
      </c>
      <c r="Q76" s="252">
        <f>ROUND(E76*P76,2)</f>
        <v>0</v>
      </c>
      <c r="R76" s="254"/>
      <c r="S76" s="254" t="s">
        <v>414</v>
      </c>
      <c r="T76" s="255" t="s">
        <v>420</v>
      </c>
      <c r="U76" s="224">
        <v>0</v>
      </c>
      <c r="V76" s="224">
        <f>ROUND(E76*U76,2)</f>
        <v>0</v>
      </c>
      <c r="W76" s="224"/>
      <c r="X76" s="224" t="s">
        <v>272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273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49">
        <v>64</v>
      </c>
      <c r="B77" s="250" t="s">
        <v>1629</v>
      </c>
      <c r="C77" s="260" t="s">
        <v>1630</v>
      </c>
      <c r="D77" s="251" t="s">
        <v>659</v>
      </c>
      <c r="E77" s="252">
        <v>1</v>
      </c>
      <c r="F77" s="253"/>
      <c r="G77" s="254">
        <f>ROUND(E77*F77,2)</f>
        <v>0</v>
      </c>
      <c r="H77" s="253"/>
      <c r="I77" s="254">
        <f>ROUND(E77*H77,2)</f>
        <v>0</v>
      </c>
      <c r="J77" s="253"/>
      <c r="K77" s="254">
        <f>ROUND(E77*J77,2)</f>
        <v>0</v>
      </c>
      <c r="L77" s="254">
        <v>21</v>
      </c>
      <c r="M77" s="254">
        <f>G77*(1+L77/100)</f>
        <v>0</v>
      </c>
      <c r="N77" s="252">
        <v>0</v>
      </c>
      <c r="O77" s="252">
        <f>ROUND(E77*N77,2)</f>
        <v>0</v>
      </c>
      <c r="P77" s="252">
        <v>0</v>
      </c>
      <c r="Q77" s="252">
        <f>ROUND(E77*P77,2)</f>
        <v>0</v>
      </c>
      <c r="R77" s="254"/>
      <c r="S77" s="254" t="s">
        <v>414</v>
      </c>
      <c r="T77" s="255" t="s">
        <v>420</v>
      </c>
      <c r="U77" s="224">
        <v>0</v>
      </c>
      <c r="V77" s="224">
        <f>ROUND(E77*U77,2)</f>
        <v>0</v>
      </c>
      <c r="W77" s="224"/>
      <c r="X77" s="224" t="s">
        <v>272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273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42">
        <v>65</v>
      </c>
      <c r="B78" s="243" t="s">
        <v>1631</v>
      </c>
      <c r="C78" s="258" t="s">
        <v>1632</v>
      </c>
      <c r="D78" s="244" t="s">
        <v>659</v>
      </c>
      <c r="E78" s="245">
        <v>1</v>
      </c>
      <c r="F78" s="246"/>
      <c r="G78" s="247">
        <f>ROUND(E78*F78,2)</f>
        <v>0</v>
      </c>
      <c r="H78" s="246"/>
      <c r="I78" s="247">
        <f>ROUND(E78*H78,2)</f>
        <v>0</v>
      </c>
      <c r="J78" s="246"/>
      <c r="K78" s="247">
        <f>ROUND(E78*J78,2)</f>
        <v>0</v>
      </c>
      <c r="L78" s="247">
        <v>21</v>
      </c>
      <c r="M78" s="247">
        <f>G78*(1+L78/100)</f>
        <v>0</v>
      </c>
      <c r="N78" s="245">
        <v>0</v>
      </c>
      <c r="O78" s="245">
        <f>ROUND(E78*N78,2)</f>
        <v>0</v>
      </c>
      <c r="P78" s="245">
        <v>0</v>
      </c>
      <c r="Q78" s="245">
        <f>ROUND(E78*P78,2)</f>
        <v>0</v>
      </c>
      <c r="R78" s="247"/>
      <c r="S78" s="247" t="s">
        <v>414</v>
      </c>
      <c r="T78" s="248" t="s">
        <v>420</v>
      </c>
      <c r="U78" s="224">
        <v>0</v>
      </c>
      <c r="V78" s="224">
        <f>ROUND(E78*U78,2)</f>
        <v>0</v>
      </c>
      <c r="W78" s="224"/>
      <c r="X78" s="224" t="s">
        <v>272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273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x14ac:dyDescent="0.25">
      <c r="A79" s="3"/>
      <c r="B79" s="4"/>
      <c r="C79" s="262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AE79">
        <v>15</v>
      </c>
      <c r="AF79">
        <v>21</v>
      </c>
      <c r="AG79" t="s">
        <v>252</v>
      </c>
    </row>
    <row r="80" spans="1:60" ht="13" x14ac:dyDescent="0.25">
      <c r="A80" s="216"/>
      <c r="B80" s="217" t="s">
        <v>29</v>
      </c>
      <c r="C80" s="263"/>
      <c r="D80" s="218"/>
      <c r="E80" s="219"/>
      <c r="F80" s="219"/>
      <c r="G80" s="241">
        <f>G8+G18+G50+G52+G67</f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AE80">
        <f>SUMIF(L7:L78,AE79,G7:G78)</f>
        <v>0</v>
      </c>
      <c r="AF80">
        <f>SUMIF(L7:L78,AF79,G7:G78)</f>
        <v>0</v>
      </c>
      <c r="AG80" t="s">
        <v>456</v>
      </c>
    </row>
    <row r="81" spans="3:33" x14ac:dyDescent="0.25">
      <c r="C81" s="264"/>
      <c r="D81" s="10"/>
      <c r="AG81" t="s">
        <v>457</v>
      </c>
    </row>
    <row r="82" spans="3:33" x14ac:dyDescent="0.25">
      <c r="D82" s="10"/>
    </row>
    <row r="83" spans="3:33" x14ac:dyDescent="0.25">
      <c r="D83" s="10"/>
    </row>
    <row r="84" spans="3:33" x14ac:dyDescent="0.25">
      <c r="D84" s="10"/>
    </row>
    <row r="85" spans="3:33" x14ac:dyDescent="0.25">
      <c r="D85" s="10"/>
    </row>
    <row r="86" spans="3:33" x14ac:dyDescent="0.25">
      <c r="D86" s="10"/>
    </row>
    <row r="87" spans="3:33" x14ac:dyDescent="0.25">
      <c r="D87" s="10"/>
    </row>
    <row r="88" spans="3:33" x14ac:dyDescent="0.25">
      <c r="D88" s="10"/>
    </row>
    <row r="89" spans="3:33" x14ac:dyDescent="0.25">
      <c r="D89" s="10"/>
    </row>
    <row r="90" spans="3:33" x14ac:dyDescent="0.25">
      <c r="D90" s="10"/>
    </row>
    <row r="91" spans="3:33" x14ac:dyDescent="0.25">
      <c r="D91" s="10"/>
    </row>
    <row r="92" spans="3:33" x14ac:dyDescent="0.25">
      <c r="D92" s="10"/>
    </row>
    <row r="93" spans="3:33" x14ac:dyDescent="0.25">
      <c r="D93" s="10"/>
    </row>
    <row r="94" spans="3:33" x14ac:dyDescent="0.25">
      <c r="D94" s="10"/>
    </row>
    <row r="95" spans="3:33" x14ac:dyDescent="0.25">
      <c r="D95" s="10"/>
    </row>
    <row r="96" spans="3:33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5">
    <mergeCell ref="A1:G1"/>
    <mergeCell ref="C2:G2"/>
    <mergeCell ref="C3:G3"/>
    <mergeCell ref="C4:G4"/>
    <mergeCell ref="C65:G65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68</v>
      </c>
      <c r="C4" s="205" t="s">
        <v>69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125</v>
      </c>
      <c r="C8" s="257" t="s">
        <v>126</v>
      </c>
      <c r="D8" s="234"/>
      <c r="E8" s="235"/>
      <c r="F8" s="236"/>
      <c r="G8" s="236">
        <f>SUMIF(AG9:AG13,"&lt;&gt;NOR",G9:G13)</f>
        <v>0</v>
      </c>
      <c r="H8" s="236"/>
      <c r="I8" s="236">
        <f>SUM(I9:I13)</f>
        <v>0</v>
      </c>
      <c r="J8" s="236"/>
      <c r="K8" s="236">
        <f>SUM(K9:K13)</f>
        <v>0</v>
      </c>
      <c r="L8" s="236"/>
      <c r="M8" s="236">
        <f>SUM(M9:M13)</f>
        <v>0</v>
      </c>
      <c r="N8" s="235"/>
      <c r="O8" s="235">
        <f>SUM(O9:O13)</f>
        <v>0</v>
      </c>
      <c r="P8" s="235"/>
      <c r="Q8" s="235">
        <f>SUM(Q9:Q13)</f>
        <v>0</v>
      </c>
      <c r="R8" s="236"/>
      <c r="S8" s="236"/>
      <c r="T8" s="237"/>
      <c r="U8" s="231"/>
      <c r="V8" s="231">
        <f>SUM(V9:V13)</f>
        <v>0</v>
      </c>
      <c r="W8" s="231"/>
      <c r="X8" s="231"/>
      <c r="AG8" t="s">
        <v>266</v>
      </c>
    </row>
    <row r="9" spans="1:60" outlineLevel="1" x14ac:dyDescent="0.25">
      <c r="A9" s="249">
        <v>1</v>
      </c>
      <c r="B9" s="250" t="s">
        <v>1633</v>
      </c>
      <c r="C9" s="260" t="s">
        <v>1634</v>
      </c>
      <c r="D9" s="251" t="s">
        <v>1326</v>
      </c>
      <c r="E9" s="252">
        <v>1</v>
      </c>
      <c r="F9" s="253"/>
      <c r="G9" s="254">
        <f>ROUND(E9*F9,2)</f>
        <v>0</v>
      </c>
      <c r="H9" s="253"/>
      <c r="I9" s="254">
        <f>ROUND(E9*H9,2)</f>
        <v>0</v>
      </c>
      <c r="J9" s="253"/>
      <c r="K9" s="254">
        <f>ROUND(E9*J9,2)</f>
        <v>0</v>
      </c>
      <c r="L9" s="254">
        <v>21</v>
      </c>
      <c r="M9" s="254">
        <f>G9*(1+L9/100)</f>
        <v>0</v>
      </c>
      <c r="N9" s="252">
        <v>0</v>
      </c>
      <c r="O9" s="252">
        <f>ROUND(E9*N9,2)</f>
        <v>0</v>
      </c>
      <c r="P9" s="252">
        <v>0</v>
      </c>
      <c r="Q9" s="252">
        <f>ROUND(E9*P9,2)</f>
        <v>0</v>
      </c>
      <c r="R9" s="254"/>
      <c r="S9" s="254" t="s">
        <v>414</v>
      </c>
      <c r="T9" s="255" t="s">
        <v>420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273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20" outlineLevel="1" x14ac:dyDescent="0.25">
      <c r="A10" s="249">
        <v>2</v>
      </c>
      <c r="B10" s="250" t="s">
        <v>1635</v>
      </c>
      <c r="C10" s="260" t="s">
        <v>1636</v>
      </c>
      <c r="D10" s="251" t="s">
        <v>388</v>
      </c>
      <c r="E10" s="252">
        <v>1</v>
      </c>
      <c r="F10" s="253"/>
      <c r="G10" s="254">
        <f>ROUND(E10*F10,2)</f>
        <v>0</v>
      </c>
      <c r="H10" s="253"/>
      <c r="I10" s="254">
        <f>ROUND(E10*H10,2)</f>
        <v>0</v>
      </c>
      <c r="J10" s="253"/>
      <c r="K10" s="254">
        <f>ROUND(E10*J10,2)</f>
        <v>0</v>
      </c>
      <c r="L10" s="254">
        <v>21</v>
      </c>
      <c r="M10" s="254">
        <f>G10*(1+L10/100)</f>
        <v>0</v>
      </c>
      <c r="N10" s="252">
        <v>0</v>
      </c>
      <c r="O10" s="252">
        <f>ROUND(E10*N10,2)</f>
        <v>0</v>
      </c>
      <c r="P10" s="252">
        <v>0</v>
      </c>
      <c r="Q10" s="252">
        <f>ROUND(E10*P10,2)</f>
        <v>0</v>
      </c>
      <c r="R10" s="254"/>
      <c r="S10" s="254" t="s">
        <v>414</v>
      </c>
      <c r="T10" s="255" t="s">
        <v>420</v>
      </c>
      <c r="U10" s="224">
        <v>0</v>
      </c>
      <c r="V10" s="224">
        <f>ROUND(E10*U10,2)</f>
        <v>0</v>
      </c>
      <c r="W10" s="224"/>
      <c r="X10" s="224" t="s">
        <v>272</v>
      </c>
      <c r="Y10" s="213"/>
      <c r="Z10" s="213"/>
      <c r="AA10" s="213"/>
      <c r="AB10" s="213"/>
      <c r="AC10" s="213"/>
      <c r="AD10" s="213"/>
      <c r="AE10" s="213"/>
      <c r="AF10" s="213"/>
      <c r="AG10" s="213" t="s">
        <v>416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20" outlineLevel="1" x14ac:dyDescent="0.25">
      <c r="A11" s="249">
        <v>3</v>
      </c>
      <c r="B11" s="250" t="s">
        <v>1637</v>
      </c>
      <c r="C11" s="260" t="s">
        <v>1638</v>
      </c>
      <c r="D11" s="251" t="s">
        <v>388</v>
      </c>
      <c r="E11" s="252">
        <v>1</v>
      </c>
      <c r="F11" s="253"/>
      <c r="G11" s="254">
        <f>ROUND(E11*F11,2)</f>
        <v>0</v>
      </c>
      <c r="H11" s="253"/>
      <c r="I11" s="254">
        <f>ROUND(E11*H11,2)</f>
        <v>0</v>
      </c>
      <c r="J11" s="253"/>
      <c r="K11" s="254">
        <f>ROUND(E11*J11,2)</f>
        <v>0</v>
      </c>
      <c r="L11" s="254">
        <v>21</v>
      </c>
      <c r="M11" s="254">
        <f>G11*(1+L11/100)</f>
        <v>0</v>
      </c>
      <c r="N11" s="252">
        <v>0</v>
      </c>
      <c r="O11" s="252">
        <f>ROUND(E11*N11,2)</f>
        <v>0</v>
      </c>
      <c r="P11" s="252">
        <v>0</v>
      </c>
      <c r="Q11" s="252">
        <f>ROUND(E11*P11,2)</f>
        <v>0</v>
      </c>
      <c r="R11" s="254"/>
      <c r="S11" s="254" t="s">
        <v>414</v>
      </c>
      <c r="T11" s="255" t="s">
        <v>420</v>
      </c>
      <c r="U11" s="224">
        <v>0</v>
      </c>
      <c r="V11" s="224">
        <f>ROUND(E11*U11,2)</f>
        <v>0</v>
      </c>
      <c r="W11" s="224"/>
      <c r="X11" s="224" t="s">
        <v>272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416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49">
        <v>4</v>
      </c>
      <c r="B12" s="250" t="s">
        <v>1639</v>
      </c>
      <c r="C12" s="260" t="s">
        <v>1640</v>
      </c>
      <c r="D12" s="251" t="s">
        <v>1326</v>
      </c>
      <c r="E12" s="252">
        <v>1</v>
      </c>
      <c r="F12" s="253"/>
      <c r="G12" s="254">
        <f>ROUND(E12*F12,2)</f>
        <v>0</v>
      </c>
      <c r="H12" s="253"/>
      <c r="I12" s="254">
        <f>ROUND(E12*H12,2)</f>
        <v>0</v>
      </c>
      <c r="J12" s="253"/>
      <c r="K12" s="254">
        <f>ROUND(E12*J12,2)</f>
        <v>0</v>
      </c>
      <c r="L12" s="254">
        <v>21</v>
      </c>
      <c r="M12" s="254">
        <f>G12*(1+L12/100)</f>
        <v>0</v>
      </c>
      <c r="N12" s="252">
        <v>0</v>
      </c>
      <c r="O12" s="252">
        <f>ROUND(E12*N12,2)</f>
        <v>0</v>
      </c>
      <c r="P12" s="252">
        <v>0</v>
      </c>
      <c r="Q12" s="252">
        <f>ROUND(E12*P12,2)</f>
        <v>0</v>
      </c>
      <c r="R12" s="254"/>
      <c r="S12" s="254" t="s">
        <v>414</v>
      </c>
      <c r="T12" s="255" t="s">
        <v>420</v>
      </c>
      <c r="U12" s="224">
        <v>0</v>
      </c>
      <c r="V12" s="224">
        <f>ROUND(E12*U12,2)</f>
        <v>0</v>
      </c>
      <c r="W12" s="224"/>
      <c r="X12" s="224" t="s">
        <v>272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273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49">
        <v>5</v>
      </c>
      <c r="B13" s="250" t="s">
        <v>1641</v>
      </c>
      <c r="C13" s="260" t="s">
        <v>1642</v>
      </c>
      <c r="D13" s="251" t="s">
        <v>1326</v>
      </c>
      <c r="E13" s="252">
        <v>1</v>
      </c>
      <c r="F13" s="253"/>
      <c r="G13" s="254">
        <f>ROUND(E13*F13,2)</f>
        <v>0</v>
      </c>
      <c r="H13" s="253"/>
      <c r="I13" s="254">
        <f>ROUND(E13*H13,2)</f>
        <v>0</v>
      </c>
      <c r="J13" s="253"/>
      <c r="K13" s="254">
        <f>ROUND(E13*J13,2)</f>
        <v>0</v>
      </c>
      <c r="L13" s="254">
        <v>21</v>
      </c>
      <c r="M13" s="254">
        <f>G13*(1+L13/100)</f>
        <v>0</v>
      </c>
      <c r="N13" s="252">
        <v>0</v>
      </c>
      <c r="O13" s="252">
        <f>ROUND(E13*N13,2)</f>
        <v>0</v>
      </c>
      <c r="P13" s="252">
        <v>0</v>
      </c>
      <c r="Q13" s="252">
        <f>ROUND(E13*P13,2)</f>
        <v>0</v>
      </c>
      <c r="R13" s="254"/>
      <c r="S13" s="254" t="s">
        <v>414</v>
      </c>
      <c r="T13" s="255" t="s">
        <v>420</v>
      </c>
      <c r="U13" s="224">
        <v>0</v>
      </c>
      <c r="V13" s="224">
        <f>ROUND(E13*U13,2)</f>
        <v>0</v>
      </c>
      <c r="W13" s="224"/>
      <c r="X13" s="224" t="s">
        <v>272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273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13" x14ac:dyDescent="0.25">
      <c r="A14" s="232" t="s">
        <v>265</v>
      </c>
      <c r="B14" s="233" t="s">
        <v>127</v>
      </c>
      <c r="C14" s="257" t="s">
        <v>128</v>
      </c>
      <c r="D14" s="234"/>
      <c r="E14" s="235"/>
      <c r="F14" s="236"/>
      <c r="G14" s="236">
        <f>SUMIF(AG15:AG19,"&lt;&gt;NOR",G15:G19)</f>
        <v>0</v>
      </c>
      <c r="H14" s="236"/>
      <c r="I14" s="236">
        <f>SUM(I15:I19)</f>
        <v>0</v>
      </c>
      <c r="J14" s="236"/>
      <c r="K14" s="236">
        <f>SUM(K15:K19)</f>
        <v>0</v>
      </c>
      <c r="L14" s="236"/>
      <c r="M14" s="236">
        <f>SUM(M15:M19)</f>
        <v>0</v>
      </c>
      <c r="N14" s="235"/>
      <c r="O14" s="235">
        <f>SUM(O15:O19)</f>
        <v>0</v>
      </c>
      <c r="P14" s="235"/>
      <c r="Q14" s="235">
        <f>SUM(Q15:Q19)</f>
        <v>0</v>
      </c>
      <c r="R14" s="236"/>
      <c r="S14" s="236"/>
      <c r="T14" s="237"/>
      <c r="U14" s="231"/>
      <c r="V14" s="231">
        <f>SUM(V15:V19)</f>
        <v>0</v>
      </c>
      <c r="W14" s="231"/>
      <c r="X14" s="231"/>
      <c r="AG14" t="s">
        <v>266</v>
      </c>
    </row>
    <row r="15" spans="1:60" outlineLevel="1" x14ac:dyDescent="0.25">
      <c r="A15" s="249">
        <v>6</v>
      </c>
      <c r="B15" s="250" t="s">
        <v>1643</v>
      </c>
      <c r="C15" s="260" t="s">
        <v>1644</v>
      </c>
      <c r="D15" s="251" t="s">
        <v>1326</v>
      </c>
      <c r="E15" s="252">
        <v>44</v>
      </c>
      <c r="F15" s="253"/>
      <c r="G15" s="254">
        <f>ROUND(E15*F15,2)</f>
        <v>0</v>
      </c>
      <c r="H15" s="253"/>
      <c r="I15" s="254">
        <f>ROUND(E15*H15,2)</f>
        <v>0</v>
      </c>
      <c r="J15" s="253"/>
      <c r="K15" s="254">
        <f>ROUND(E15*J15,2)</f>
        <v>0</v>
      </c>
      <c r="L15" s="254">
        <v>21</v>
      </c>
      <c r="M15" s="254">
        <f>G15*(1+L15/100)</f>
        <v>0</v>
      </c>
      <c r="N15" s="252">
        <v>0</v>
      </c>
      <c r="O15" s="252">
        <f>ROUND(E15*N15,2)</f>
        <v>0</v>
      </c>
      <c r="P15" s="252">
        <v>0</v>
      </c>
      <c r="Q15" s="252">
        <f>ROUND(E15*P15,2)</f>
        <v>0</v>
      </c>
      <c r="R15" s="254"/>
      <c r="S15" s="254" t="s">
        <v>414</v>
      </c>
      <c r="T15" s="255" t="s">
        <v>420</v>
      </c>
      <c r="U15" s="224">
        <v>0</v>
      </c>
      <c r="V15" s="224">
        <f>ROUND(E15*U15,2)</f>
        <v>0</v>
      </c>
      <c r="W15" s="224"/>
      <c r="X15" s="224" t="s">
        <v>272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273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49">
        <v>7</v>
      </c>
      <c r="B16" s="250" t="s">
        <v>1645</v>
      </c>
      <c r="C16" s="260" t="s">
        <v>1646</v>
      </c>
      <c r="D16" s="251" t="s">
        <v>1326</v>
      </c>
      <c r="E16" s="252">
        <v>7</v>
      </c>
      <c r="F16" s="253"/>
      <c r="G16" s="254">
        <f>ROUND(E16*F16,2)</f>
        <v>0</v>
      </c>
      <c r="H16" s="253"/>
      <c r="I16" s="254">
        <f>ROUND(E16*H16,2)</f>
        <v>0</v>
      </c>
      <c r="J16" s="253"/>
      <c r="K16" s="254">
        <f>ROUND(E16*J16,2)</f>
        <v>0</v>
      </c>
      <c r="L16" s="254">
        <v>21</v>
      </c>
      <c r="M16" s="254">
        <f>G16*(1+L16/100)</f>
        <v>0</v>
      </c>
      <c r="N16" s="252">
        <v>0</v>
      </c>
      <c r="O16" s="252">
        <f>ROUND(E16*N16,2)</f>
        <v>0</v>
      </c>
      <c r="P16" s="252">
        <v>0</v>
      </c>
      <c r="Q16" s="252">
        <f>ROUND(E16*P16,2)</f>
        <v>0</v>
      </c>
      <c r="R16" s="254"/>
      <c r="S16" s="254" t="s">
        <v>414</v>
      </c>
      <c r="T16" s="255" t="s">
        <v>420</v>
      </c>
      <c r="U16" s="224">
        <v>0</v>
      </c>
      <c r="V16" s="224">
        <f>ROUND(E16*U16,2)</f>
        <v>0</v>
      </c>
      <c r="W16" s="224"/>
      <c r="X16" s="224" t="s">
        <v>272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273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9">
        <v>8</v>
      </c>
      <c r="B17" s="250" t="s">
        <v>1647</v>
      </c>
      <c r="C17" s="260" t="s">
        <v>1648</v>
      </c>
      <c r="D17" s="251" t="s">
        <v>1326</v>
      </c>
      <c r="E17" s="252">
        <v>3</v>
      </c>
      <c r="F17" s="253"/>
      <c r="G17" s="254">
        <f>ROUND(E17*F17,2)</f>
        <v>0</v>
      </c>
      <c r="H17" s="253"/>
      <c r="I17" s="254">
        <f>ROUND(E17*H17,2)</f>
        <v>0</v>
      </c>
      <c r="J17" s="253"/>
      <c r="K17" s="254">
        <f>ROUND(E17*J17,2)</f>
        <v>0</v>
      </c>
      <c r="L17" s="254">
        <v>21</v>
      </c>
      <c r="M17" s="254">
        <f>G17*(1+L17/100)</f>
        <v>0</v>
      </c>
      <c r="N17" s="252">
        <v>0</v>
      </c>
      <c r="O17" s="252">
        <f>ROUND(E17*N17,2)</f>
        <v>0</v>
      </c>
      <c r="P17" s="252">
        <v>0</v>
      </c>
      <c r="Q17" s="252">
        <f>ROUND(E17*P17,2)</f>
        <v>0</v>
      </c>
      <c r="R17" s="254"/>
      <c r="S17" s="254" t="s">
        <v>414</v>
      </c>
      <c r="T17" s="255" t="s">
        <v>420</v>
      </c>
      <c r="U17" s="224">
        <v>0</v>
      </c>
      <c r="V17" s="224">
        <f>ROUND(E17*U17,2)</f>
        <v>0</v>
      </c>
      <c r="W17" s="224"/>
      <c r="X17" s="224" t="s">
        <v>272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273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49">
        <v>9</v>
      </c>
      <c r="B18" s="250" t="s">
        <v>1649</v>
      </c>
      <c r="C18" s="260" t="s">
        <v>1650</v>
      </c>
      <c r="D18" s="251" t="s">
        <v>1326</v>
      </c>
      <c r="E18" s="252">
        <v>19</v>
      </c>
      <c r="F18" s="253"/>
      <c r="G18" s="254">
        <f>ROUND(E18*F18,2)</f>
        <v>0</v>
      </c>
      <c r="H18" s="253"/>
      <c r="I18" s="254">
        <f>ROUND(E18*H18,2)</f>
        <v>0</v>
      </c>
      <c r="J18" s="253"/>
      <c r="K18" s="254">
        <f>ROUND(E18*J18,2)</f>
        <v>0</v>
      </c>
      <c r="L18" s="254">
        <v>21</v>
      </c>
      <c r="M18" s="254">
        <f>G18*(1+L18/100)</f>
        <v>0</v>
      </c>
      <c r="N18" s="252">
        <v>0</v>
      </c>
      <c r="O18" s="252">
        <f>ROUND(E18*N18,2)</f>
        <v>0</v>
      </c>
      <c r="P18" s="252">
        <v>0</v>
      </c>
      <c r="Q18" s="252">
        <f>ROUND(E18*P18,2)</f>
        <v>0</v>
      </c>
      <c r="R18" s="254"/>
      <c r="S18" s="254" t="s">
        <v>414</v>
      </c>
      <c r="T18" s="255" t="s">
        <v>420</v>
      </c>
      <c r="U18" s="224">
        <v>0</v>
      </c>
      <c r="V18" s="224">
        <f>ROUND(E18*U18,2)</f>
        <v>0</v>
      </c>
      <c r="W18" s="224"/>
      <c r="X18" s="224" t="s">
        <v>272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273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49">
        <v>10</v>
      </c>
      <c r="B19" s="250" t="s">
        <v>1651</v>
      </c>
      <c r="C19" s="260" t="s">
        <v>1652</v>
      </c>
      <c r="D19" s="251" t="s">
        <v>1326</v>
      </c>
      <c r="E19" s="252">
        <v>2</v>
      </c>
      <c r="F19" s="253"/>
      <c r="G19" s="254">
        <f>ROUND(E19*F19,2)</f>
        <v>0</v>
      </c>
      <c r="H19" s="253"/>
      <c r="I19" s="254">
        <f>ROUND(E19*H19,2)</f>
        <v>0</v>
      </c>
      <c r="J19" s="253"/>
      <c r="K19" s="254">
        <f>ROUND(E19*J19,2)</f>
        <v>0</v>
      </c>
      <c r="L19" s="254">
        <v>21</v>
      </c>
      <c r="M19" s="254">
        <f>G19*(1+L19/100)</f>
        <v>0</v>
      </c>
      <c r="N19" s="252">
        <v>0</v>
      </c>
      <c r="O19" s="252">
        <f>ROUND(E19*N19,2)</f>
        <v>0</v>
      </c>
      <c r="P19" s="252">
        <v>0</v>
      </c>
      <c r="Q19" s="252">
        <f>ROUND(E19*P19,2)</f>
        <v>0</v>
      </c>
      <c r="R19" s="254"/>
      <c r="S19" s="254" t="s">
        <v>414</v>
      </c>
      <c r="T19" s="255" t="s">
        <v>420</v>
      </c>
      <c r="U19" s="224">
        <v>0</v>
      </c>
      <c r="V19" s="224">
        <f>ROUND(E19*U19,2)</f>
        <v>0</v>
      </c>
      <c r="W19" s="224"/>
      <c r="X19" s="224" t="s">
        <v>272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273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13" x14ac:dyDescent="0.25">
      <c r="A20" s="216" t="s">
        <v>265</v>
      </c>
      <c r="B20" s="217" t="s">
        <v>130</v>
      </c>
      <c r="C20" s="263" t="s">
        <v>131</v>
      </c>
      <c r="D20" s="238"/>
      <c r="E20" s="239"/>
      <c r="F20" s="240"/>
      <c r="G20" s="240">
        <f>SUMIF(AG21:AG36,"&lt;&gt;NOR",G21:G36)</f>
        <v>0</v>
      </c>
      <c r="H20" s="240"/>
      <c r="I20" s="240">
        <f>SUM(I21:I36)</f>
        <v>0</v>
      </c>
      <c r="J20" s="240"/>
      <c r="K20" s="240">
        <f>SUM(K21:K36)</f>
        <v>0</v>
      </c>
      <c r="L20" s="240"/>
      <c r="M20" s="240">
        <f>SUM(M21:M36)</f>
        <v>0</v>
      </c>
      <c r="N20" s="239"/>
      <c r="O20" s="239">
        <f>SUM(O21:O36)</f>
        <v>0</v>
      </c>
      <c r="P20" s="239"/>
      <c r="Q20" s="239">
        <f>SUM(Q21:Q36)</f>
        <v>0</v>
      </c>
      <c r="R20" s="240"/>
      <c r="S20" s="240"/>
      <c r="T20" s="241"/>
      <c r="U20" s="231"/>
      <c r="V20" s="231">
        <f>SUM(V21:V36)</f>
        <v>0</v>
      </c>
      <c r="W20" s="231"/>
      <c r="X20" s="231"/>
      <c r="AG20" t="s">
        <v>266</v>
      </c>
    </row>
    <row r="21" spans="1:60" ht="20.5" outlineLevel="1" x14ac:dyDescent="0.25">
      <c r="A21" s="220"/>
      <c r="B21" s="221"/>
      <c r="C21" s="261" t="s">
        <v>1653</v>
      </c>
      <c r="D21" s="256"/>
      <c r="E21" s="256"/>
      <c r="F21" s="256"/>
      <c r="G21" s="256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13"/>
      <c r="Z21" s="213"/>
      <c r="AA21" s="213"/>
      <c r="AB21" s="213"/>
      <c r="AC21" s="213"/>
      <c r="AD21" s="213"/>
      <c r="AE21" s="213"/>
      <c r="AF21" s="213"/>
      <c r="AG21" s="213" t="s">
        <v>355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69" t="str">
        <f>C21</f>
        <v>Vodiče silové celoplastové s měděným jádrem a PVC izolací, jmenovité napětí 0,45/0,75 kV, zkušební napětí 2,5 kV, provozní teplota -35 až +70 °C, barevné značení žil dle ČSN 33 0166 ed.2:2002, odolné proti UV záření a proti šíření plamene dle ČSN EN 50265-2-1</v>
      </c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49">
        <v>11</v>
      </c>
      <c r="B22" s="250" t="s">
        <v>1654</v>
      </c>
      <c r="C22" s="260" t="s">
        <v>1598</v>
      </c>
      <c r="D22" s="251" t="s">
        <v>381</v>
      </c>
      <c r="E22" s="252">
        <v>360</v>
      </c>
      <c r="F22" s="253"/>
      <c r="G22" s="254">
        <f>ROUND(E22*F22,2)</f>
        <v>0</v>
      </c>
      <c r="H22" s="253"/>
      <c r="I22" s="254">
        <f>ROUND(E22*H22,2)</f>
        <v>0</v>
      </c>
      <c r="J22" s="253"/>
      <c r="K22" s="254">
        <f>ROUND(E22*J22,2)</f>
        <v>0</v>
      </c>
      <c r="L22" s="254">
        <v>21</v>
      </c>
      <c r="M22" s="254">
        <f>G22*(1+L22/100)</f>
        <v>0</v>
      </c>
      <c r="N22" s="252">
        <v>0</v>
      </c>
      <c r="O22" s="252">
        <f>ROUND(E22*N22,2)</f>
        <v>0</v>
      </c>
      <c r="P22" s="252">
        <v>0</v>
      </c>
      <c r="Q22" s="252">
        <f>ROUND(E22*P22,2)</f>
        <v>0</v>
      </c>
      <c r="R22" s="254"/>
      <c r="S22" s="254" t="s">
        <v>414</v>
      </c>
      <c r="T22" s="255" t="s">
        <v>420</v>
      </c>
      <c r="U22" s="224">
        <v>0</v>
      </c>
      <c r="V22" s="224">
        <f>ROUND(E22*U22,2)</f>
        <v>0</v>
      </c>
      <c r="W22" s="224"/>
      <c r="X22" s="224" t="s">
        <v>272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273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49">
        <v>12</v>
      </c>
      <c r="B23" s="250" t="s">
        <v>1655</v>
      </c>
      <c r="C23" s="260" t="s">
        <v>1656</v>
      </c>
      <c r="D23" s="251" t="s">
        <v>381</v>
      </c>
      <c r="E23" s="252">
        <v>225</v>
      </c>
      <c r="F23" s="253"/>
      <c r="G23" s="254">
        <f>ROUND(E23*F23,2)</f>
        <v>0</v>
      </c>
      <c r="H23" s="253"/>
      <c r="I23" s="254">
        <f>ROUND(E23*H23,2)</f>
        <v>0</v>
      </c>
      <c r="J23" s="253"/>
      <c r="K23" s="254">
        <f>ROUND(E23*J23,2)</f>
        <v>0</v>
      </c>
      <c r="L23" s="254">
        <v>21</v>
      </c>
      <c r="M23" s="254">
        <f>G23*(1+L23/100)</f>
        <v>0</v>
      </c>
      <c r="N23" s="252">
        <v>0</v>
      </c>
      <c r="O23" s="252">
        <f>ROUND(E23*N23,2)</f>
        <v>0</v>
      </c>
      <c r="P23" s="252">
        <v>0</v>
      </c>
      <c r="Q23" s="252">
        <f>ROUND(E23*P23,2)</f>
        <v>0</v>
      </c>
      <c r="R23" s="254"/>
      <c r="S23" s="254" t="s">
        <v>414</v>
      </c>
      <c r="T23" s="255" t="s">
        <v>420</v>
      </c>
      <c r="U23" s="224">
        <v>0</v>
      </c>
      <c r="V23" s="224">
        <f>ROUND(E23*U23,2)</f>
        <v>0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273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49">
        <v>13</v>
      </c>
      <c r="B24" s="250" t="s">
        <v>1657</v>
      </c>
      <c r="C24" s="260" t="s">
        <v>1601</v>
      </c>
      <c r="D24" s="251" t="s">
        <v>381</v>
      </c>
      <c r="E24" s="252">
        <v>225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0</v>
      </c>
      <c r="O24" s="252">
        <f>ROUND(E24*N24,2)</f>
        <v>0</v>
      </c>
      <c r="P24" s="252">
        <v>0</v>
      </c>
      <c r="Q24" s="252">
        <f>ROUND(E24*P24,2)</f>
        <v>0</v>
      </c>
      <c r="R24" s="254"/>
      <c r="S24" s="254" t="s">
        <v>414</v>
      </c>
      <c r="T24" s="255" t="s">
        <v>420</v>
      </c>
      <c r="U24" s="224">
        <v>0</v>
      </c>
      <c r="V24" s="224">
        <f>ROUND(E24*U24,2)</f>
        <v>0</v>
      </c>
      <c r="W24" s="224"/>
      <c r="X24" s="224" t="s">
        <v>272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273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9">
        <v>14</v>
      </c>
      <c r="B25" s="250" t="s">
        <v>1658</v>
      </c>
      <c r="C25" s="260" t="s">
        <v>1659</v>
      </c>
      <c r="D25" s="251" t="s">
        <v>381</v>
      </c>
      <c r="E25" s="252">
        <v>600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0</v>
      </c>
      <c r="O25" s="252">
        <f>ROUND(E25*N25,2)</f>
        <v>0</v>
      </c>
      <c r="P25" s="252">
        <v>0</v>
      </c>
      <c r="Q25" s="252">
        <f>ROUND(E25*P25,2)</f>
        <v>0</v>
      </c>
      <c r="R25" s="254"/>
      <c r="S25" s="254" t="s">
        <v>414</v>
      </c>
      <c r="T25" s="255" t="s">
        <v>420</v>
      </c>
      <c r="U25" s="224">
        <v>0</v>
      </c>
      <c r="V25" s="224">
        <f>ROUND(E25*U25,2)</f>
        <v>0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273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49">
        <v>15</v>
      </c>
      <c r="B26" s="250" t="s">
        <v>1660</v>
      </c>
      <c r="C26" s="260" t="s">
        <v>1661</v>
      </c>
      <c r="D26" s="251" t="s">
        <v>381</v>
      </c>
      <c r="E26" s="252">
        <v>740</v>
      </c>
      <c r="F26" s="253"/>
      <c r="G26" s="254">
        <f>ROUND(E26*F26,2)</f>
        <v>0</v>
      </c>
      <c r="H26" s="253"/>
      <c r="I26" s="254">
        <f>ROUND(E26*H26,2)</f>
        <v>0</v>
      </c>
      <c r="J26" s="253"/>
      <c r="K26" s="254">
        <f>ROUND(E26*J26,2)</f>
        <v>0</v>
      </c>
      <c r="L26" s="254">
        <v>21</v>
      </c>
      <c r="M26" s="254">
        <f>G26*(1+L26/100)</f>
        <v>0</v>
      </c>
      <c r="N26" s="252">
        <v>0</v>
      </c>
      <c r="O26" s="252">
        <f>ROUND(E26*N26,2)</f>
        <v>0</v>
      </c>
      <c r="P26" s="252">
        <v>0</v>
      </c>
      <c r="Q26" s="252">
        <f>ROUND(E26*P26,2)</f>
        <v>0</v>
      </c>
      <c r="R26" s="254"/>
      <c r="S26" s="254" t="s">
        <v>414</v>
      </c>
      <c r="T26" s="255" t="s">
        <v>420</v>
      </c>
      <c r="U26" s="224">
        <v>0</v>
      </c>
      <c r="V26" s="224">
        <f>ROUND(E26*U26,2)</f>
        <v>0</v>
      </c>
      <c r="W26" s="224"/>
      <c r="X26" s="224" t="s">
        <v>272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273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49">
        <v>16</v>
      </c>
      <c r="B27" s="250" t="s">
        <v>1662</v>
      </c>
      <c r="C27" s="260" t="s">
        <v>1663</v>
      </c>
      <c r="D27" s="251" t="s">
        <v>381</v>
      </c>
      <c r="E27" s="252">
        <v>220</v>
      </c>
      <c r="F27" s="253"/>
      <c r="G27" s="254">
        <f>ROUND(E27*F27,2)</f>
        <v>0</v>
      </c>
      <c r="H27" s="253"/>
      <c r="I27" s="254">
        <f>ROUND(E27*H27,2)</f>
        <v>0</v>
      </c>
      <c r="J27" s="253"/>
      <c r="K27" s="254">
        <f>ROUND(E27*J27,2)</f>
        <v>0</v>
      </c>
      <c r="L27" s="254">
        <v>21</v>
      </c>
      <c r="M27" s="254">
        <f>G27*(1+L27/100)</f>
        <v>0</v>
      </c>
      <c r="N27" s="252">
        <v>0</v>
      </c>
      <c r="O27" s="252">
        <f>ROUND(E27*N27,2)</f>
        <v>0</v>
      </c>
      <c r="P27" s="252">
        <v>0</v>
      </c>
      <c r="Q27" s="252">
        <f>ROUND(E27*P27,2)</f>
        <v>0</v>
      </c>
      <c r="R27" s="254"/>
      <c r="S27" s="254" t="s">
        <v>414</v>
      </c>
      <c r="T27" s="255" t="s">
        <v>420</v>
      </c>
      <c r="U27" s="224">
        <v>0</v>
      </c>
      <c r="V27" s="224">
        <f>ROUND(E27*U27,2)</f>
        <v>0</v>
      </c>
      <c r="W27" s="224"/>
      <c r="X27" s="224" t="s">
        <v>272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273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49">
        <v>17</v>
      </c>
      <c r="B28" s="250" t="s">
        <v>1664</v>
      </c>
      <c r="C28" s="260" t="s">
        <v>1665</v>
      </c>
      <c r="D28" s="251" t="s">
        <v>381</v>
      </c>
      <c r="E28" s="252">
        <v>75</v>
      </c>
      <c r="F28" s="253"/>
      <c r="G28" s="254">
        <f>ROUND(E28*F28,2)</f>
        <v>0</v>
      </c>
      <c r="H28" s="253"/>
      <c r="I28" s="254">
        <f>ROUND(E28*H28,2)</f>
        <v>0</v>
      </c>
      <c r="J28" s="253"/>
      <c r="K28" s="254">
        <f>ROUND(E28*J28,2)</f>
        <v>0</v>
      </c>
      <c r="L28" s="254">
        <v>21</v>
      </c>
      <c r="M28" s="254">
        <f>G28*(1+L28/100)</f>
        <v>0</v>
      </c>
      <c r="N28" s="252">
        <v>0</v>
      </c>
      <c r="O28" s="252">
        <f>ROUND(E28*N28,2)</f>
        <v>0</v>
      </c>
      <c r="P28" s="252">
        <v>0</v>
      </c>
      <c r="Q28" s="252">
        <f>ROUND(E28*P28,2)</f>
        <v>0</v>
      </c>
      <c r="R28" s="254"/>
      <c r="S28" s="254" t="s">
        <v>414</v>
      </c>
      <c r="T28" s="255" t="s">
        <v>420</v>
      </c>
      <c r="U28" s="224">
        <v>0</v>
      </c>
      <c r="V28" s="224">
        <f>ROUND(E28*U28,2)</f>
        <v>0</v>
      </c>
      <c r="W28" s="224"/>
      <c r="X28" s="224" t="s">
        <v>272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273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49">
        <v>18</v>
      </c>
      <c r="B29" s="250" t="s">
        <v>1666</v>
      </c>
      <c r="C29" s="260" t="s">
        <v>1667</v>
      </c>
      <c r="D29" s="251" t="s">
        <v>381</v>
      </c>
      <c r="E29" s="252">
        <v>150</v>
      </c>
      <c r="F29" s="253"/>
      <c r="G29" s="254">
        <f>ROUND(E29*F29,2)</f>
        <v>0</v>
      </c>
      <c r="H29" s="253"/>
      <c r="I29" s="254">
        <f>ROUND(E29*H29,2)</f>
        <v>0</v>
      </c>
      <c r="J29" s="253"/>
      <c r="K29" s="254">
        <f>ROUND(E29*J29,2)</f>
        <v>0</v>
      </c>
      <c r="L29" s="254">
        <v>21</v>
      </c>
      <c r="M29" s="254">
        <f>G29*(1+L29/100)</f>
        <v>0</v>
      </c>
      <c r="N29" s="252">
        <v>0</v>
      </c>
      <c r="O29" s="252">
        <f>ROUND(E29*N29,2)</f>
        <v>0</v>
      </c>
      <c r="P29" s="252">
        <v>0</v>
      </c>
      <c r="Q29" s="252">
        <f>ROUND(E29*P29,2)</f>
        <v>0</v>
      </c>
      <c r="R29" s="254"/>
      <c r="S29" s="254" t="s">
        <v>414</v>
      </c>
      <c r="T29" s="255" t="s">
        <v>420</v>
      </c>
      <c r="U29" s="224">
        <v>0</v>
      </c>
      <c r="V29" s="224">
        <f>ROUND(E29*U29,2)</f>
        <v>0</v>
      </c>
      <c r="W29" s="224"/>
      <c r="X29" s="224" t="s">
        <v>272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273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49">
        <v>19</v>
      </c>
      <c r="B30" s="250" t="s">
        <v>1668</v>
      </c>
      <c r="C30" s="260" t="s">
        <v>1669</v>
      </c>
      <c r="D30" s="251" t="s">
        <v>381</v>
      </c>
      <c r="E30" s="252">
        <v>60</v>
      </c>
      <c r="F30" s="253"/>
      <c r="G30" s="254">
        <f>ROUND(E30*F30,2)</f>
        <v>0</v>
      </c>
      <c r="H30" s="253"/>
      <c r="I30" s="254">
        <f>ROUND(E30*H30,2)</f>
        <v>0</v>
      </c>
      <c r="J30" s="253"/>
      <c r="K30" s="254">
        <f>ROUND(E30*J30,2)</f>
        <v>0</v>
      </c>
      <c r="L30" s="254">
        <v>21</v>
      </c>
      <c r="M30" s="254">
        <f>G30*(1+L30/100)</f>
        <v>0</v>
      </c>
      <c r="N30" s="252">
        <v>0</v>
      </c>
      <c r="O30" s="252">
        <f>ROUND(E30*N30,2)</f>
        <v>0</v>
      </c>
      <c r="P30" s="252">
        <v>0</v>
      </c>
      <c r="Q30" s="252">
        <f>ROUND(E30*P30,2)</f>
        <v>0</v>
      </c>
      <c r="R30" s="254"/>
      <c r="S30" s="254" t="s">
        <v>414</v>
      </c>
      <c r="T30" s="255" t="s">
        <v>420</v>
      </c>
      <c r="U30" s="224">
        <v>0</v>
      </c>
      <c r="V30" s="224">
        <f>ROUND(E30*U30,2)</f>
        <v>0</v>
      </c>
      <c r="W30" s="224"/>
      <c r="X30" s="224" t="s">
        <v>272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273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49">
        <v>20</v>
      </c>
      <c r="B31" s="250" t="s">
        <v>1670</v>
      </c>
      <c r="C31" s="260" t="s">
        <v>1671</v>
      </c>
      <c r="D31" s="251" t="s">
        <v>381</v>
      </c>
      <c r="E31" s="252">
        <v>30</v>
      </c>
      <c r="F31" s="253"/>
      <c r="G31" s="254">
        <f>ROUND(E31*F31,2)</f>
        <v>0</v>
      </c>
      <c r="H31" s="253"/>
      <c r="I31" s="254">
        <f>ROUND(E31*H31,2)</f>
        <v>0</v>
      </c>
      <c r="J31" s="253"/>
      <c r="K31" s="254">
        <f>ROUND(E31*J31,2)</f>
        <v>0</v>
      </c>
      <c r="L31" s="254">
        <v>21</v>
      </c>
      <c r="M31" s="254">
        <f>G31*(1+L31/100)</f>
        <v>0</v>
      </c>
      <c r="N31" s="252">
        <v>0</v>
      </c>
      <c r="O31" s="252">
        <f>ROUND(E31*N31,2)</f>
        <v>0</v>
      </c>
      <c r="P31" s="252">
        <v>0</v>
      </c>
      <c r="Q31" s="252">
        <f>ROUND(E31*P31,2)</f>
        <v>0</v>
      </c>
      <c r="R31" s="254"/>
      <c r="S31" s="254" t="s">
        <v>414</v>
      </c>
      <c r="T31" s="255" t="s">
        <v>420</v>
      </c>
      <c r="U31" s="224">
        <v>0</v>
      </c>
      <c r="V31" s="224">
        <f>ROUND(E31*U31,2)</f>
        <v>0</v>
      </c>
      <c r="W31" s="224"/>
      <c r="X31" s="224" t="s">
        <v>272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273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49">
        <v>21</v>
      </c>
      <c r="B32" s="250" t="s">
        <v>1672</v>
      </c>
      <c r="C32" s="260" t="s">
        <v>1673</v>
      </c>
      <c r="D32" s="251" t="s">
        <v>381</v>
      </c>
      <c r="E32" s="252">
        <v>45</v>
      </c>
      <c r="F32" s="253"/>
      <c r="G32" s="254">
        <f>ROUND(E32*F32,2)</f>
        <v>0</v>
      </c>
      <c r="H32" s="253"/>
      <c r="I32" s="254">
        <f>ROUND(E32*H32,2)</f>
        <v>0</v>
      </c>
      <c r="J32" s="253"/>
      <c r="K32" s="254">
        <f>ROUND(E32*J32,2)</f>
        <v>0</v>
      </c>
      <c r="L32" s="254">
        <v>21</v>
      </c>
      <c r="M32" s="254">
        <f>G32*(1+L32/100)</f>
        <v>0</v>
      </c>
      <c r="N32" s="252">
        <v>0</v>
      </c>
      <c r="O32" s="252">
        <f>ROUND(E32*N32,2)</f>
        <v>0</v>
      </c>
      <c r="P32" s="252">
        <v>0</v>
      </c>
      <c r="Q32" s="252">
        <f>ROUND(E32*P32,2)</f>
        <v>0</v>
      </c>
      <c r="R32" s="254"/>
      <c r="S32" s="254" t="s">
        <v>414</v>
      </c>
      <c r="T32" s="255" t="s">
        <v>420</v>
      </c>
      <c r="U32" s="224">
        <v>0</v>
      </c>
      <c r="V32" s="224">
        <f>ROUND(E32*U32,2)</f>
        <v>0</v>
      </c>
      <c r="W32" s="224"/>
      <c r="X32" s="224" t="s">
        <v>272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273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49">
        <v>22</v>
      </c>
      <c r="B33" s="250" t="s">
        <v>1674</v>
      </c>
      <c r="C33" s="260" t="s">
        <v>1675</v>
      </c>
      <c r="D33" s="251" t="s">
        <v>381</v>
      </c>
      <c r="E33" s="252">
        <v>45</v>
      </c>
      <c r="F33" s="253"/>
      <c r="G33" s="254">
        <f>ROUND(E33*F33,2)</f>
        <v>0</v>
      </c>
      <c r="H33" s="253"/>
      <c r="I33" s="254">
        <f>ROUND(E33*H33,2)</f>
        <v>0</v>
      </c>
      <c r="J33" s="253"/>
      <c r="K33" s="254">
        <f>ROUND(E33*J33,2)</f>
        <v>0</v>
      </c>
      <c r="L33" s="254">
        <v>21</v>
      </c>
      <c r="M33" s="254">
        <f>G33*(1+L33/100)</f>
        <v>0</v>
      </c>
      <c r="N33" s="252">
        <v>0</v>
      </c>
      <c r="O33" s="252">
        <f>ROUND(E33*N33,2)</f>
        <v>0</v>
      </c>
      <c r="P33" s="252">
        <v>0</v>
      </c>
      <c r="Q33" s="252">
        <f>ROUND(E33*P33,2)</f>
        <v>0</v>
      </c>
      <c r="R33" s="254"/>
      <c r="S33" s="254" t="s">
        <v>414</v>
      </c>
      <c r="T33" s="255" t="s">
        <v>420</v>
      </c>
      <c r="U33" s="224">
        <v>0</v>
      </c>
      <c r="V33" s="224">
        <f>ROUND(E33*U33,2)</f>
        <v>0</v>
      </c>
      <c r="W33" s="224"/>
      <c r="X33" s="224" t="s">
        <v>272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273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49">
        <v>23</v>
      </c>
      <c r="B34" s="250" t="s">
        <v>1676</v>
      </c>
      <c r="C34" s="260" t="s">
        <v>1677</v>
      </c>
      <c r="D34" s="251" t="s">
        <v>381</v>
      </c>
      <c r="E34" s="252">
        <v>80</v>
      </c>
      <c r="F34" s="253"/>
      <c r="G34" s="254">
        <f>ROUND(E34*F34,2)</f>
        <v>0</v>
      </c>
      <c r="H34" s="253"/>
      <c r="I34" s="254">
        <f>ROUND(E34*H34,2)</f>
        <v>0</v>
      </c>
      <c r="J34" s="253"/>
      <c r="K34" s="254">
        <f>ROUND(E34*J34,2)</f>
        <v>0</v>
      </c>
      <c r="L34" s="254">
        <v>21</v>
      </c>
      <c r="M34" s="254">
        <f>G34*(1+L34/100)</f>
        <v>0</v>
      </c>
      <c r="N34" s="252">
        <v>0</v>
      </c>
      <c r="O34" s="252">
        <f>ROUND(E34*N34,2)</f>
        <v>0</v>
      </c>
      <c r="P34" s="252">
        <v>0</v>
      </c>
      <c r="Q34" s="252">
        <f>ROUND(E34*P34,2)</f>
        <v>0</v>
      </c>
      <c r="R34" s="254"/>
      <c r="S34" s="254" t="s">
        <v>414</v>
      </c>
      <c r="T34" s="255" t="s">
        <v>420</v>
      </c>
      <c r="U34" s="224">
        <v>0</v>
      </c>
      <c r="V34" s="224">
        <f>ROUND(E34*U34,2)</f>
        <v>0</v>
      </c>
      <c r="W34" s="224"/>
      <c r="X34" s="224" t="s">
        <v>272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273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49">
        <v>24</v>
      </c>
      <c r="B35" s="250" t="s">
        <v>1678</v>
      </c>
      <c r="C35" s="260" t="s">
        <v>1679</v>
      </c>
      <c r="D35" s="251" t="s">
        <v>381</v>
      </c>
      <c r="E35" s="252">
        <v>100</v>
      </c>
      <c r="F35" s="253"/>
      <c r="G35" s="254">
        <f>ROUND(E35*F35,2)</f>
        <v>0</v>
      </c>
      <c r="H35" s="253"/>
      <c r="I35" s="254">
        <f>ROUND(E35*H35,2)</f>
        <v>0</v>
      </c>
      <c r="J35" s="253"/>
      <c r="K35" s="254">
        <f>ROUND(E35*J35,2)</f>
        <v>0</v>
      </c>
      <c r="L35" s="254">
        <v>21</v>
      </c>
      <c r="M35" s="254">
        <f>G35*(1+L35/100)</f>
        <v>0</v>
      </c>
      <c r="N35" s="252">
        <v>0</v>
      </c>
      <c r="O35" s="252">
        <f>ROUND(E35*N35,2)</f>
        <v>0</v>
      </c>
      <c r="P35" s="252">
        <v>0</v>
      </c>
      <c r="Q35" s="252">
        <f>ROUND(E35*P35,2)</f>
        <v>0</v>
      </c>
      <c r="R35" s="254"/>
      <c r="S35" s="254" t="s">
        <v>414</v>
      </c>
      <c r="T35" s="255" t="s">
        <v>420</v>
      </c>
      <c r="U35" s="224">
        <v>0</v>
      </c>
      <c r="V35" s="224">
        <f>ROUND(E35*U35,2)</f>
        <v>0</v>
      </c>
      <c r="W35" s="224"/>
      <c r="X35" s="224" t="s">
        <v>272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273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9">
        <v>25</v>
      </c>
      <c r="B36" s="250" t="s">
        <v>1680</v>
      </c>
      <c r="C36" s="260" t="s">
        <v>1681</v>
      </c>
      <c r="D36" s="251" t="s">
        <v>381</v>
      </c>
      <c r="E36" s="252">
        <v>200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21</v>
      </c>
      <c r="M36" s="254">
        <f>G36*(1+L36/100)</f>
        <v>0</v>
      </c>
      <c r="N36" s="252">
        <v>0</v>
      </c>
      <c r="O36" s="252">
        <f>ROUND(E36*N36,2)</f>
        <v>0</v>
      </c>
      <c r="P36" s="252">
        <v>0</v>
      </c>
      <c r="Q36" s="252">
        <f>ROUND(E36*P36,2)</f>
        <v>0</v>
      </c>
      <c r="R36" s="254"/>
      <c r="S36" s="254" t="s">
        <v>414</v>
      </c>
      <c r="T36" s="255" t="s">
        <v>420</v>
      </c>
      <c r="U36" s="224">
        <v>0</v>
      </c>
      <c r="V36" s="224">
        <f>ROUND(E36*U36,2)</f>
        <v>0</v>
      </c>
      <c r="W36" s="224"/>
      <c r="X36" s="224" t="s">
        <v>272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273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13" x14ac:dyDescent="0.25">
      <c r="A37" s="232" t="s">
        <v>265</v>
      </c>
      <c r="B37" s="233" t="s">
        <v>133</v>
      </c>
      <c r="C37" s="257" t="s">
        <v>134</v>
      </c>
      <c r="D37" s="234"/>
      <c r="E37" s="235"/>
      <c r="F37" s="236"/>
      <c r="G37" s="236">
        <f>SUMIF(AG38:AG54,"&lt;&gt;NOR",G38:G54)</f>
        <v>0</v>
      </c>
      <c r="H37" s="236"/>
      <c r="I37" s="236">
        <f>SUM(I38:I54)</f>
        <v>0</v>
      </c>
      <c r="J37" s="236"/>
      <c r="K37" s="236">
        <f>SUM(K38:K54)</f>
        <v>0</v>
      </c>
      <c r="L37" s="236"/>
      <c r="M37" s="236">
        <f>SUM(M38:M54)</f>
        <v>0</v>
      </c>
      <c r="N37" s="235"/>
      <c r="O37" s="235">
        <f>SUM(O38:O54)</f>
        <v>0</v>
      </c>
      <c r="P37" s="235"/>
      <c r="Q37" s="235">
        <f>SUM(Q38:Q54)</f>
        <v>0</v>
      </c>
      <c r="R37" s="236"/>
      <c r="S37" s="236"/>
      <c r="T37" s="237"/>
      <c r="U37" s="231"/>
      <c r="V37" s="231">
        <f>SUM(V38:V54)</f>
        <v>0</v>
      </c>
      <c r="W37" s="231"/>
      <c r="X37" s="231"/>
      <c r="AG37" t="s">
        <v>266</v>
      </c>
    </row>
    <row r="38" spans="1:60" outlineLevel="1" x14ac:dyDescent="0.25">
      <c r="A38" s="249">
        <v>26</v>
      </c>
      <c r="B38" s="250" t="s">
        <v>1682</v>
      </c>
      <c r="C38" s="260" t="s">
        <v>1683</v>
      </c>
      <c r="D38" s="251" t="s">
        <v>381</v>
      </c>
      <c r="E38" s="252">
        <v>30</v>
      </c>
      <c r="F38" s="253"/>
      <c r="G38" s="254">
        <f>ROUND(E38*F38,2)</f>
        <v>0</v>
      </c>
      <c r="H38" s="253"/>
      <c r="I38" s="254">
        <f>ROUND(E38*H38,2)</f>
        <v>0</v>
      </c>
      <c r="J38" s="253"/>
      <c r="K38" s="254">
        <f>ROUND(E38*J38,2)</f>
        <v>0</v>
      </c>
      <c r="L38" s="254">
        <v>21</v>
      </c>
      <c r="M38" s="254">
        <f>G38*(1+L38/100)</f>
        <v>0</v>
      </c>
      <c r="N38" s="252">
        <v>0</v>
      </c>
      <c r="O38" s="252">
        <f>ROUND(E38*N38,2)</f>
        <v>0</v>
      </c>
      <c r="P38" s="252">
        <v>0</v>
      </c>
      <c r="Q38" s="252">
        <f>ROUND(E38*P38,2)</f>
        <v>0</v>
      </c>
      <c r="R38" s="254"/>
      <c r="S38" s="254" t="s">
        <v>414</v>
      </c>
      <c r="T38" s="255" t="s">
        <v>420</v>
      </c>
      <c r="U38" s="224">
        <v>0</v>
      </c>
      <c r="V38" s="224">
        <f>ROUND(E38*U38,2)</f>
        <v>0</v>
      </c>
      <c r="W38" s="224"/>
      <c r="X38" s="224" t="s">
        <v>272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273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49">
        <v>27</v>
      </c>
      <c r="B39" s="250" t="s">
        <v>1684</v>
      </c>
      <c r="C39" s="260" t="s">
        <v>1685</v>
      </c>
      <c r="D39" s="251" t="s">
        <v>381</v>
      </c>
      <c r="E39" s="252">
        <v>30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21</v>
      </c>
      <c r="M39" s="254">
        <f>G39*(1+L39/100)</f>
        <v>0</v>
      </c>
      <c r="N39" s="252">
        <v>0</v>
      </c>
      <c r="O39" s="252">
        <f>ROUND(E39*N39,2)</f>
        <v>0</v>
      </c>
      <c r="P39" s="252">
        <v>0</v>
      </c>
      <c r="Q39" s="252">
        <f>ROUND(E39*P39,2)</f>
        <v>0</v>
      </c>
      <c r="R39" s="254"/>
      <c r="S39" s="254" t="s">
        <v>414</v>
      </c>
      <c r="T39" s="255" t="s">
        <v>420</v>
      </c>
      <c r="U39" s="224">
        <v>0</v>
      </c>
      <c r="V39" s="224">
        <f>ROUND(E39*U39,2)</f>
        <v>0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273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49">
        <v>28</v>
      </c>
      <c r="B40" s="250" t="s">
        <v>1686</v>
      </c>
      <c r="C40" s="260" t="s">
        <v>1687</v>
      </c>
      <c r="D40" s="251" t="s">
        <v>381</v>
      </c>
      <c r="E40" s="252">
        <v>80</v>
      </c>
      <c r="F40" s="253"/>
      <c r="G40" s="254">
        <f>ROUND(E40*F40,2)</f>
        <v>0</v>
      </c>
      <c r="H40" s="253"/>
      <c r="I40" s="254">
        <f>ROUND(E40*H40,2)</f>
        <v>0</v>
      </c>
      <c r="J40" s="253"/>
      <c r="K40" s="254">
        <f>ROUND(E40*J40,2)</f>
        <v>0</v>
      </c>
      <c r="L40" s="254">
        <v>21</v>
      </c>
      <c r="M40" s="254">
        <f>G40*(1+L40/100)</f>
        <v>0</v>
      </c>
      <c r="N40" s="252">
        <v>0</v>
      </c>
      <c r="O40" s="252">
        <f>ROUND(E40*N40,2)</f>
        <v>0</v>
      </c>
      <c r="P40" s="252">
        <v>0</v>
      </c>
      <c r="Q40" s="252">
        <f>ROUND(E40*P40,2)</f>
        <v>0</v>
      </c>
      <c r="R40" s="254"/>
      <c r="S40" s="254" t="s">
        <v>414</v>
      </c>
      <c r="T40" s="255" t="s">
        <v>420</v>
      </c>
      <c r="U40" s="224">
        <v>0</v>
      </c>
      <c r="V40" s="224">
        <f>ROUND(E40*U40,2)</f>
        <v>0</v>
      </c>
      <c r="W40" s="224"/>
      <c r="X40" s="224" t="s">
        <v>272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273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49">
        <v>29</v>
      </c>
      <c r="B41" s="250" t="s">
        <v>1688</v>
      </c>
      <c r="C41" s="260" t="s">
        <v>1689</v>
      </c>
      <c r="D41" s="251" t="s">
        <v>381</v>
      </c>
      <c r="E41" s="252">
        <v>60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21</v>
      </c>
      <c r="M41" s="254">
        <f>G41*(1+L41/100)</f>
        <v>0</v>
      </c>
      <c r="N41" s="252">
        <v>0</v>
      </c>
      <c r="O41" s="252">
        <f>ROUND(E41*N41,2)</f>
        <v>0</v>
      </c>
      <c r="P41" s="252">
        <v>0</v>
      </c>
      <c r="Q41" s="252">
        <f>ROUND(E41*P41,2)</f>
        <v>0</v>
      </c>
      <c r="R41" s="254"/>
      <c r="S41" s="254" t="s">
        <v>414</v>
      </c>
      <c r="T41" s="255" t="s">
        <v>420</v>
      </c>
      <c r="U41" s="224">
        <v>0</v>
      </c>
      <c r="V41" s="224">
        <f>ROUND(E41*U41,2)</f>
        <v>0</v>
      </c>
      <c r="W41" s="224"/>
      <c r="X41" s="224" t="s">
        <v>272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273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49">
        <v>30</v>
      </c>
      <c r="B42" s="250" t="s">
        <v>1690</v>
      </c>
      <c r="C42" s="260" t="s">
        <v>1691</v>
      </c>
      <c r="D42" s="251" t="s">
        <v>381</v>
      </c>
      <c r="E42" s="252">
        <v>50</v>
      </c>
      <c r="F42" s="253"/>
      <c r="G42" s="254">
        <f>ROUND(E42*F42,2)</f>
        <v>0</v>
      </c>
      <c r="H42" s="253"/>
      <c r="I42" s="254">
        <f>ROUND(E42*H42,2)</f>
        <v>0</v>
      </c>
      <c r="J42" s="253"/>
      <c r="K42" s="254">
        <f>ROUND(E42*J42,2)</f>
        <v>0</v>
      </c>
      <c r="L42" s="254">
        <v>21</v>
      </c>
      <c r="M42" s="254">
        <f>G42*(1+L42/100)</f>
        <v>0</v>
      </c>
      <c r="N42" s="252">
        <v>0</v>
      </c>
      <c r="O42" s="252">
        <f>ROUND(E42*N42,2)</f>
        <v>0</v>
      </c>
      <c r="P42" s="252">
        <v>0</v>
      </c>
      <c r="Q42" s="252">
        <f>ROUND(E42*P42,2)</f>
        <v>0</v>
      </c>
      <c r="R42" s="254"/>
      <c r="S42" s="254" t="s">
        <v>414</v>
      </c>
      <c r="T42" s="255" t="s">
        <v>420</v>
      </c>
      <c r="U42" s="224">
        <v>0</v>
      </c>
      <c r="V42" s="224">
        <f>ROUND(E42*U42,2)</f>
        <v>0</v>
      </c>
      <c r="W42" s="224"/>
      <c r="X42" s="224" t="s">
        <v>272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273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49">
        <v>31</v>
      </c>
      <c r="B43" s="250" t="s">
        <v>1692</v>
      </c>
      <c r="C43" s="260" t="s">
        <v>1693</v>
      </c>
      <c r="D43" s="251" t="s">
        <v>381</v>
      </c>
      <c r="E43" s="252">
        <v>100</v>
      </c>
      <c r="F43" s="253"/>
      <c r="G43" s="254">
        <f>ROUND(E43*F43,2)</f>
        <v>0</v>
      </c>
      <c r="H43" s="253"/>
      <c r="I43" s="254">
        <f>ROUND(E43*H43,2)</f>
        <v>0</v>
      </c>
      <c r="J43" s="253"/>
      <c r="K43" s="254">
        <f>ROUND(E43*J43,2)</f>
        <v>0</v>
      </c>
      <c r="L43" s="254">
        <v>21</v>
      </c>
      <c r="M43" s="254">
        <f>G43*(1+L43/100)</f>
        <v>0</v>
      </c>
      <c r="N43" s="252">
        <v>0</v>
      </c>
      <c r="O43" s="252">
        <f>ROUND(E43*N43,2)</f>
        <v>0</v>
      </c>
      <c r="P43" s="252">
        <v>0</v>
      </c>
      <c r="Q43" s="252">
        <f>ROUND(E43*P43,2)</f>
        <v>0</v>
      </c>
      <c r="R43" s="254"/>
      <c r="S43" s="254" t="s">
        <v>414</v>
      </c>
      <c r="T43" s="255" t="s">
        <v>420</v>
      </c>
      <c r="U43" s="224">
        <v>0</v>
      </c>
      <c r="V43" s="224">
        <f>ROUND(E43*U43,2)</f>
        <v>0</v>
      </c>
      <c r="W43" s="224"/>
      <c r="X43" s="224" t="s">
        <v>272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273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49">
        <v>32</v>
      </c>
      <c r="B44" s="250" t="s">
        <v>1694</v>
      </c>
      <c r="C44" s="260" t="s">
        <v>1695</v>
      </c>
      <c r="D44" s="251" t="s">
        <v>381</v>
      </c>
      <c r="E44" s="252">
        <v>120</v>
      </c>
      <c r="F44" s="253"/>
      <c r="G44" s="254">
        <f>ROUND(E44*F44,2)</f>
        <v>0</v>
      </c>
      <c r="H44" s="253"/>
      <c r="I44" s="254">
        <f>ROUND(E44*H44,2)</f>
        <v>0</v>
      </c>
      <c r="J44" s="253"/>
      <c r="K44" s="254">
        <f>ROUND(E44*J44,2)</f>
        <v>0</v>
      </c>
      <c r="L44" s="254">
        <v>21</v>
      </c>
      <c r="M44" s="254">
        <f>G44*(1+L44/100)</f>
        <v>0</v>
      </c>
      <c r="N44" s="252">
        <v>0</v>
      </c>
      <c r="O44" s="252">
        <f>ROUND(E44*N44,2)</f>
        <v>0</v>
      </c>
      <c r="P44" s="252">
        <v>0</v>
      </c>
      <c r="Q44" s="252">
        <f>ROUND(E44*P44,2)</f>
        <v>0</v>
      </c>
      <c r="R44" s="254"/>
      <c r="S44" s="254" t="s">
        <v>414</v>
      </c>
      <c r="T44" s="255" t="s">
        <v>420</v>
      </c>
      <c r="U44" s="224">
        <v>0</v>
      </c>
      <c r="V44" s="224">
        <f>ROUND(E44*U44,2)</f>
        <v>0</v>
      </c>
      <c r="W44" s="224"/>
      <c r="X44" s="224" t="s">
        <v>272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273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49">
        <v>33</v>
      </c>
      <c r="B45" s="250" t="s">
        <v>1696</v>
      </c>
      <c r="C45" s="260" t="s">
        <v>1697</v>
      </c>
      <c r="D45" s="251" t="s">
        <v>381</v>
      </c>
      <c r="E45" s="252">
        <v>50</v>
      </c>
      <c r="F45" s="253"/>
      <c r="G45" s="254">
        <f>ROUND(E45*F45,2)</f>
        <v>0</v>
      </c>
      <c r="H45" s="253"/>
      <c r="I45" s="254">
        <f>ROUND(E45*H45,2)</f>
        <v>0</v>
      </c>
      <c r="J45" s="253"/>
      <c r="K45" s="254">
        <f>ROUND(E45*J45,2)</f>
        <v>0</v>
      </c>
      <c r="L45" s="254">
        <v>21</v>
      </c>
      <c r="M45" s="254">
        <f>G45*(1+L45/100)</f>
        <v>0</v>
      </c>
      <c r="N45" s="252">
        <v>0</v>
      </c>
      <c r="O45" s="252">
        <f>ROUND(E45*N45,2)</f>
        <v>0</v>
      </c>
      <c r="P45" s="252">
        <v>0</v>
      </c>
      <c r="Q45" s="252">
        <f>ROUND(E45*P45,2)</f>
        <v>0</v>
      </c>
      <c r="R45" s="254"/>
      <c r="S45" s="254" t="s">
        <v>414</v>
      </c>
      <c r="T45" s="255" t="s">
        <v>420</v>
      </c>
      <c r="U45" s="224">
        <v>0</v>
      </c>
      <c r="V45" s="224">
        <f>ROUND(E45*U45,2)</f>
        <v>0</v>
      </c>
      <c r="W45" s="224"/>
      <c r="X45" s="224" t="s">
        <v>272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273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49">
        <v>34</v>
      </c>
      <c r="B46" s="250" t="s">
        <v>1698</v>
      </c>
      <c r="C46" s="260" t="s">
        <v>1699</v>
      </c>
      <c r="D46" s="251" t="s">
        <v>381</v>
      </c>
      <c r="E46" s="252">
        <v>20</v>
      </c>
      <c r="F46" s="253"/>
      <c r="G46" s="254">
        <f>ROUND(E46*F46,2)</f>
        <v>0</v>
      </c>
      <c r="H46" s="253"/>
      <c r="I46" s="254">
        <f>ROUND(E46*H46,2)</f>
        <v>0</v>
      </c>
      <c r="J46" s="253"/>
      <c r="K46" s="254">
        <f>ROUND(E46*J46,2)</f>
        <v>0</v>
      </c>
      <c r="L46" s="254">
        <v>21</v>
      </c>
      <c r="M46" s="254">
        <f>G46*(1+L46/100)</f>
        <v>0</v>
      </c>
      <c r="N46" s="252">
        <v>0</v>
      </c>
      <c r="O46" s="252">
        <f>ROUND(E46*N46,2)</f>
        <v>0</v>
      </c>
      <c r="P46" s="252">
        <v>0</v>
      </c>
      <c r="Q46" s="252">
        <f>ROUND(E46*P46,2)</f>
        <v>0</v>
      </c>
      <c r="R46" s="254"/>
      <c r="S46" s="254" t="s">
        <v>414</v>
      </c>
      <c r="T46" s="255" t="s">
        <v>420</v>
      </c>
      <c r="U46" s="224">
        <v>0</v>
      </c>
      <c r="V46" s="224">
        <f>ROUND(E46*U46,2)</f>
        <v>0</v>
      </c>
      <c r="W46" s="224"/>
      <c r="X46" s="224" t="s">
        <v>272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273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49">
        <v>35</v>
      </c>
      <c r="B47" s="250" t="s">
        <v>1700</v>
      </c>
      <c r="C47" s="260" t="s">
        <v>1701</v>
      </c>
      <c r="D47" s="251" t="s">
        <v>381</v>
      </c>
      <c r="E47" s="252">
        <v>50</v>
      </c>
      <c r="F47" s="253"/>
      <c r="G47" s="254">
        <f>ROUND(E47*F47,2)</f>
        <v>0</v>
      </c>
      <c r="H47" s="253"/>
      <c r="I47" s="254">
        <f>ROUND(E47*H47,2)</f>
        <v>0</v>
      </c>
      <c r="J47" s="253"/>
      <c r="K47" s="254">
        <f>ROUND(E47*J47,2)</f>
        <v>0</v>
      </c>
      <c r="L47" s="254">
        <v>21</v>
      </c>
      <c r="M47" s="254">
        <f>G47*(1+L47/100)</f>
        <v>0</v>
      </c>
      <c r="N47" s="252">
        <v>0</v>
      </c>
      <c r="O47" s="252">
        <f>ROUND(E47*N47,2)</f>
        <v>0</v>
      </c>
      <c r="P47" s="252">
        <v>0</v>
      </c>
      <c r="Q47" s="252">
        <f>ROUND(E47*P47,2)</f>
        <v>0</v>
      </c>
      <c r="R47" s="254"/>
      <c r="S47" s="254" t="s">
        <v>414</v>
      </c>
      <c r="T47" s="255" t="s">
        <v>420</v>
      </c>
      <c r="U47" s="224">
        <v>0</v>
      </c>
      <c r="V47" s="224">
        <f>ROUND(E47*U47,2)</f>
        <v>0</v>
      </c>
      <c r="W47" s="224"/>
      <c r="X47" s="224" t="s">
        <v>272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273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49">
        <v>36</v>
      </c>
      <c r="B48" s="250" t="s">
        <v>1702</v>
      </c>
      <c r="C48" s="260" t="s">
        <v>1703</v>
      </c>
      <c r="D48" s="251" t="s">
        <v>381</v>
      </c>
      <c r="E48" s="252">
        <v>100</v>
      </c>
      <c r="F48" s="253"/>
      <c r="G48" s="254">
        <f>ROUND(E48*F48,2)</f>
        <v>0</v>
      </c>
      <c r="H48" s="253"/>
      <c r="I48" s="254">
        <f>ROUND(E48*H48,2)</f>
        <v>0</v>
      </c>
      <c r="J48" s="253"/>
      <c r="K48" s="254">
        <f>ROUND(E48*J48,2)</f>
        <v>0</v>
      </c>
      <c r="L48" s="254">
        <v>21</v>
      </c>
      <c r="M48" s="254">
        <f>G48*(1+L48/100)</f>
        <v>0</v>
      </c>
      <c r="N48" s="252">
        <v>0</v>
      </c>
      <c r="O48" s="252">
        <f>ROUND(E48*N48,2)</f>
        <v>0</v>
      </c>
      <c r="P48" s="252">
        <v>0</v>
      </c>
      <c r="Q48" s="252">
        <f>ROUND(E48*P48,2)</f>
        <v>0</v>
      </c>
      <c r="R48" s="254"/>
      <c r="S48" s="254" t="s">
        <v>414</v>
      </c>
      <c r="T48" s="255" t="s">
        <v>420</v>
      </c>
      <c r="U48" s="224">
        <v>0</v>
      </c>
      <c r="V48" s="224">
        <f>ROUND(E48*U48,2)</f>
        <v>0</v>
      </c>
      <c r="W48" s="224"/>
      <c r="X48" s="224" t="s">
        <v>272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273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49">
        <v>37</v>
      </c>
      <c r="B49" s="250" t="s">
        <v>1704</v>
      </c>
      <c r="C49" s="260" t="s">
        <v>1705</v>
      </c>
      <c r="D49" s="251" t="s">
        <v>381</v>
      </c>
      <c r="E49" s="252">
        <v>120</v>
      </c>
      <c r="F49" s="253"/>
      <c r="G49" s="254">
        <f>ROUND(E49*F49,2)</f>
        <v>0</v>
      </c>
      <c r="H49" s="253"/>
      <c r="I49" s="254">
        <f>ROUND(E49*H49,2)</f>
        <v>0</v>
      </c>
      <c r="J49" s="253"/>
      <c r="K49" s="254">
        <f>ROUND(E49*J49,2)</f>
        <v>0</v>
      </c>
      <c r="L49" s="254">
        <v>21</v>
      </c>
      <c r="M49" s="254">
        <f>G49*(1+L49/100)</f>
        <v>0</v>
      </c>
      <c r="N49" s="252">
        <v>0</v>
      </c>
      <c r="O49" s="252">
        <f>ROUND(E49*N49,2)</f>
        <v>0</v>
      </c>
      <c r="P49" s="252">
        <v>0</v>
      </c>
      <c r="Q49" s="252">
        <f>ROUND(E49*P49,2)</f>
        <v>0</v>
      </c>
      <c r="R49" s="254"/>
      <c r="S49" s="254" t="s">
        <v>414</v>
      </c>
      <c r="T49" s="255" t="s">
        <v>420</v>
      </c>
      <c r="U49" s="224">
        <v>0</v>
      </c>
      <c r="V49" s="224">
        <f>ROUND(E49*U49,2)</f>
        <v>0</v>
      </c>
      <c r="W49" s="224"/>
      <c r="X49" s="224" t="s">
        <v>272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273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49">
        <v>38</v>
      </c>
      <c r="B50" s="250" t="s">
        <v>1706</v>
      </c>
      <c r="C50" s="260" t="s">
        <v>1707</v>
      </c>
      <c r="D50" s="251" t="s">
        <v>381</v>
      </c>
      <c r="E50" s="252">
        <v>50</v>
      </c>
      <c r="F50" s="253"/>
      <c r="G50" s="254">
        <f>ROUND(E50*F50,2)</f>
        <v>0</v>
      </c>
      <c r="H50" s="253"/>
      <c r="I50" s="254">
        <f>ROUND(E50*H50,2)</f>
        <v>0</v>
      </c>
      <c r="J50" s="253"/>
      <c r="K50" s="254">
        <f>ROUND(E50*J50,2)</f>
        <v>0</v>
      </c>
      <c r="L50" s="254">
        <v>21</v>
      </c>
      <c r="M50" s="254">
        <f>G50*(1+L50/100)</f>
        <v>0</v>
      </c>
      <c r="N50" s="252">
        <v>0</v>
      </c>
      <c r="O50" s="252">
        <f>ROUND(E50*N50,2)</f>
        <v>0</v>
      </c>
      <c r="P50" s="252">
        <v>0</v>
      </c>
      <c r="Q50" s="252">
        <f>ROUND(E50*P50,2)</f>
        <v>0</v>
      </c>
      <c r="R50" s="254"/>
      <c r="S50" s="254" t="s">
        <v>414</v>
      </c>
      <c r="T50" s="255" t="s">
        <v>420</v>
      </c>
      <c r="U50" s="224">
        <v>0</v>
      </c>
      <c r="V50" s="224">
        <f>ROUND(E50*U50,2)</f>
        <v>0</v>
      </c>
      <c r="W50" s="224"/>
      <c r="X50" s="224" t="s">
        <v>272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273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49">
        <v>39</v>
      </c>
      <c r="B51" s="250" t="s">
        <v>1708</v>
      </c>
      <c r="C51" s="260" t="s">
        <v>1709</v>
      </c>
      <c r="D51" s="251" t="s">
        <v>381</v>
      </c>
      <c r="E51" s="252">
        <v>20</v>
      </c>
      <c r="F51" s="253"/>
      <c r="G51" s="254">
        <f>ROUND(E51*F51,2)</f>
        <v>0</v>
      </c>
      <c r="H51" s="253"/>
      <c r="I51" s="254">
        <f>ROUND(E51*H51,2)</f>
        <v>0</v>
      </c>
      <c r="J51" s="253"/>
      <c r="K51" s="254">
        <f>ROUND(E51*J51,2)</f>
        <v>0</v>
      </c>
      <c r="L51" s="254">
        <v>21</v>
      </c>
      <c r="M51" s="254">
        <f>G51*(1+L51/100)</f>
        <v>0</v>
      </c>
      <c r="N51" s="252">
        <v>0</v>
      </c>
      <c r="O51" s="252">
        <f>ROUND(E51*N51,2)</f>
        <v>0</v>
      </c>
      <c r="P51" s="252">
        <v>0</v>
      </c>
      <c r="Q51" s="252">
        <f>ROUND(E51*P51,2)</f>
        <v>0</v>
      </c>
      <c r="R51" s="254"/>
      <c r="S51" s="254" t="s">
        <v>414</v>
      </c>
      <c r="T51" s="255" t="s">
        <v>420</v>
      </c>
      <c r="U51" s="224">
        <v>0</v>
      </c>
      <c r="V51" s="224">
        <f>ROUND(E51*U51,2)</f>
        <v>0</v>
      </c>
      <c r="W51" s="224"/>
      <c r="X51" s="224" t="s">
        <v>272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273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49">
        <v>40</v>
      </c>
      <c r="B52" s="250" t="s">
        <v>1710</v>
      </c>
      <c r="C52" s="260" t="s">
        <v>1711</v>
      </c>
      <c r="D52" s="251" t="s">
        <v>659</v>
      </c>
      <c r="E52" s="252">
        <v>1</v>
      </c>
      <c r="F52" s="253"/>
      <c r="G52" s="254">
        <f>ROUND(E52*F52,2)</f>
        <v>0</v>
      </c>
      <c r="H52" s="253"/>
      <c r="I52" s="254">
        <f>ROUND(E52*H52,2)</f>
        <v>0</v>
      </c>
      <c r="J52" s="253"/>
      <c r="K52" s="254">
        <f>ROUND(E52*J52,2)</f>
        <v>0</v>
      </c>
      <c r="L52" s="254">
        <v>21</v>
      </c>
      <c r="M52" s="254">
        <f>G52*(1+L52/100)</f>
        <v>0</v>
      </c>
      <c r="N52" s="252">
        <v>0</v>
      </c>
      <c r="O52" s="252">
        <f>ROUND(E52*N52,2)</f>
        <v>0</v>
      </c>
      <c r="P52" s="252">
        <v>0</v>
      </c>
      <c r="Q52" s="252">
        <f>ROUND(E52*P52,2)</f>
        <v>0</v>
      </c>
      <c r="R52" s="254"/>
      <c r="S52" s="254" t="s">
        <v>414</v>
      </c>
      <c r="T52" s="255" t="s">
        <v>420</v>
      </c>
      <c r="U52" s="224">
        <v>0</v>
      </c>
      <c r="V52" s="224">
        <f>ROUND(E52*U52,2)</f>
        <v>0</v>
      </c>
      <c r="W52" s="224"/>
      <c r="X52" s="224" t="s">
        <v>272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273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49">
        <v>41</v>
      </c>
      <c r="B53" s="250" t="s">
        <v>1712</v>
      </c>
      <c r="C53" s="260" t="s">
        <v>1713</v>
      </c>
      <c r="D53" s="251" t="s">
        <v>659</v>
      </c>
      <c r="E53" s="252">
        <v>1</v>
      </c>
      <c r="F53" s="253"/>
      <c r="G53" s="254">
        <f>ROUND(E53*F53,2)</f>
        <v>0</v>
      </c>
      <c r="H53" s="253"/>
      <c r="I53" s="254">
        <f>ROUND(E53*H53,2)</f>
        <v>0</v>
      </c>
      <c r="J53" s="253"/>
      <c r="K53" s="254">
        <f>ROUND(E53*J53,2)</f>
        <v>0</v>
      </c>
      <c r="L53" s="254">
        <v>21</v>
      </c>
      <c r="M53" s="254">
        <f>G53*(1+L53/100)</f>
        <v>0</v>
      </c>
      <c r="N53" s="252">
        <v>0</v>
      </c>
      <c r="O53" s="252">
        <f>ROUND(E53*N53,2)</f>
        <v>0</v>
      </c>
      <c r="P53" s="252">
        <v>0</v>
      </c>
      <c r="Q53" s="252">
        <f>ROUND(E53*P53,2)</f>
        <v>0</v>
      </c>
      <c r="R53" s="254"/>
      <c r="S53" s="254" t="s">
        <v>414</v>
      </c>
      <c r="T53" s="255" t="s">
        <v>420</v>
      </c>
      <c r="U53" s="224">
        <v>0</v>
      </c>
      <c r="V53" s="224">
        <f>ROUND(E53*U53,2)</f>
        <v>0</v>
      </c>
      <c r="W53" s="224"/>
      <c r="X53" s="224" t="s">
        <v>272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273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49">
        <v>42</v>
      </c>
      <c r="B54" s="250" t="s">
        <v>1714</v>
      </c>
      <c r="C54" s="260" t="s">
        <v>1715</v>
      </c>
      <c r="D54" s="251" t="s">
        <v>659</v>
      </c>
      <c r="E54" s="252">
        <v>1</v>
      </c>
      <c r="F54" s="253"/>
      <c r="G54" s="254">
        <f>ROUND(E54*F54,2)</f>
        <v>0</v>
      </c>
      <c r="H54" s="253"/>
      <c r="I54" s="254">
        <f>ROUND(E54*H54,2)</f>
        <v>0</v>
      </c>
      <c r="J54" s="253"/>
      <c r="K54" s="254">
        <f>ROUND(E54*J54,2)</f>
        <v>0</v>
      </c>
      <c r="L54" s="254">
        <v>21</v>
      </c>
      <c r="M54" s="254">
        <f>G54*(1+L54/100)</f>
        <v>0</v>
      </c>
      <c r="N54" s="252">
        <v>0</v>
      </c>
      <c r="O54" s="252">
        <f>ROUND(E54*N54,2)</f>
        <v>0</v>
      </c>
      <c r="P54" s="252">
        <v>0</v>
      </c>
      <c r="Q54" s="252">
        <f>ROUND(E54*P54,2)</f>
        <v>0</v>
      </c>
      <c r="R54" s="254"/>
      <c r="S54" s="254" t="s">
        <v>414</v>
      </c>
      <c r="T54" s="255" t="s">
        <v>420</v>
      </c>
      <c r="U54" s="224">
        <v>0</v>
      </c>
      <c r="V54" s="224">
        <f>ROUND(E54*U54,2)</f>
        <v>0</v>
      </c>
      <c r="W54" s="224"/>
      <c r="X54" s="224" t="s">
        <v>272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273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13" x14ac:dyDescent="0.25">
      <c r="A55" s="232" t="s">
        <v>265</v>
      </c>
      <c r="B55" s="233" t="s">
        <v>135</v>
      </c>
      <c r="C55" s="257" t="s">
        <v>136</v>
      </c>
      <c r="D55" s="234"/>
      <c r="E55" s="235"/>
      <c r="F55" s="236"/>
      <c r="G55" s="236">
        <f>SUMIF(AG56:AG75,"&lt;&gt;NOR",G56:G75)</f>
        <v>0</v>
      </c>
      <c r="H55" s="236"/>
      <c r="I55" s="236">
        <f>SUM(I56:I75)</f>
        <v>0</v>
      </c>
      <c r="J55" s="236"/>
      <c r="K55" s="236">
        <f>SUM(K56:K75)</f>
        <v>0</v>
      </c>
      <c r="L55" s="236"/>
      <c r="M55" s="236">
        <f>SUM(M56:M75)</f>
        <v>0</v>
      </c>
      <c r="N55" s="235"/>
      <c r="O55" s="235">
        <f>SUM(O56:O75)</f>
        <v>0</v>
      </c>
      <c r="P55" s="235"/>
      <c r="Q55" s="235">
        <f>SUM(Q56:Q75)</f>
        <v>0</v>
      </c>
      <c r="R55" s="236"/>
      <c r="S55" s="236"/>
      <c r="T55" s="237"/>
      <c r="U55" s="231"/>
      <c r="V55" s="231">
        <f>SUM(V56:V75)</f>
        <v>0</v>
      </c>
      <c r="W55" s="231"/>
      <c r="X55" s="231"/>
      <c r="AG55" t="s">
        <v>266</v>
      </c>
    </row>
    <row r="56" spans="1:60" outlineLevel="1" x14ac:dyDescent="0.25">
      <c r="A56" s="249">
        <v>43</v>
      </c>
      <c r="B56" s="250" t="s">
        <v>1716</v>
      </c>
      <c r="C56" s="260" t="s">
        <v>1717</v>
      </c>
      <c r="D56" s="251" t="s">
        <v>1326</v>
      </c>
      <c r="E56" s="252">
        <v>40</v>
      </c>
      <c r="F56" s="253"/>
      <c r="G56" s="254">
        <f>ROUND(E56*F56,2)</f>
        <v>0</v>
      </c>
      <c r="H56" s="253"/>
      <c r="I56" s="254">
        <f>ROUND(E56*H56,2)</f>
        <v>0</v>
      </c>
      <c r="J56" s="253"/>
      <c r="K56" s="254">
        <f>ROUND(E56*J56,2)</f>
        <v>0</v>
      </c>
      <c r="L56" s="254">
        <v>21</v>
      </c>
      <c r="M56" s="254">
        <f>G56*(1+L56/100)</f>
        <v>0</v>
      </c>
      <c r="N56" s="252">
        <v>0</v>
      </c>
      <c r="O56" s="252">
        <f>ROUND(E56*N56,2)</f>
        <v>0</v>
      </c>
      <c r="P56" s="252">
        <v>0</v>
      </c>
      <c r="Q56" s="252">
        <f>ROUND(E56*P56,2)</f>
        <v>0</v>
      </c>
      <c r="R56" s="254"/>
      <c r="S56" s="254" t="s">
        <v>414</v>
      </c>
      <c r="T56" s="255" t="s">
        <v>420</v>
      </c>
      <c r="U56" s="224">
        <v>0</v>
      </c>
      <c r="V56" s="224">
        <f>ROUND(E56*U56,2)</f>
        <v>0</v>
      </c>
      <c r="W56" s="224"/>
      <c r="X56" s="224" t="s">
        <v>272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273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49">
        <v>44</v>
      </c>
      <c r="B57" s="250" t="s">
        <v>1718</v>
      </c>
      <c r="C57" s="260" t="s">
        <v>1719</v>
      </c>
      <c r="D57" s="251" t="s">
        <v>1326</v>
      </c>
      <c r="E57" s="252">
        <v>5</v>
      </c>
      <c r="F57" s="253"/>
      <c r="G57" s="254">
        <f>ROUND(E57*F57,2)</f>
        <v>0</v>
      </c>
      <c r="H57" s="253"/>
      <c r="I57" s="254">
        <f>ROUND(E57*H57,2)</f>
        <v>0</v>
      </c>
      <c r="J57" s="253"/>
      <c r="K57" s="254">
        <f>ROUND(E57*J57,2)</f>
        <v>0</v>
      </c>
      <c r="L57" s="254">
        <v>21</v>
      </c>
      <c r="M57" s="254">
        <f>G57*(1+L57/100)</f>
        <v>0</v>
      </c>
      <c r="N57" s="252">
        <v>0</v>
      </c>
      <c r="O57" s="252">
        <f>ROUND(E57*N57,2)</f>
        <v>0</v>
      </c>
      <c r="P57" s="252">
        <v>0</v>
      </c>
      <c r="Q57" s="252">
        <f>ROUND(E57*P57,2)</f>
        <v>0</v>
      </c>
      <c r="R57" s="254"/>
      <c r="S57" s="254" t="s">
        <v>414</v>
      </c>
      <c r="T57" s="255" t="s">
        <v>420</v>
      </c>
      <c r="U57" s="224">
        <v>0</v>
      </c>
      <c r="V57" s="224">
        <f>ROUND(E57*U57,2)</f>
        <v>0</v>
      </c>
      <c r="W57" s="224"/>
      <c r="X57" s="224" t="s">
        <v>272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273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49">
        <v>45</v>
      </c>
      <c r="B58" s="250" t="s">
        <v>1720</v>
      </c>
      <c r="C58" s="260" t="s">
        <v>1721</v>
      </c>
      <c r="D58" s="251" t="s">
        <v>1326</v>
      </c>
      <c r="E58" s="252">
        <v>1</v>
      </c>
      <c r="F58" s="253"/>
      <c r="G58" s="254">
        <f>ROUND(E58*F58,2)</f>
        <v>0</v>
      </c>
      <c r="H58" s="253"/>
      <c r="I58" s="254">
        <f>ROUND(E58*H58,2)</f>
        <v>0</v>
      </c>
      <c r="J58" s="253"/>
      <c r="K58" s="254">
        <f>ROUND(E58*J58,2)</f>
        <v>0</v>
      </c>
      <c r="L58" s="254">
        <v>21</v>
      </c>
      <c r="M58" s="254">
        <f>G58*(1+L58/100)</f>
        <v>0</v>
      </c>
      <c r="N58" s="252">
        <v>0</v>
      </c>
      <c r="O58" s="252">
        <f>ROUND(E58*N58,2)</f>
        <v>0</v>
      </c>
      <c r="P58" s="252">
        <v>0</v>
      </c>
      <c r="Q58" s="252">
        <f>ROUND(E58*P58,2)</f>
        <v>0</v>
      </c>
      <c r="R58" s="254"/>
      <c r="S58" s="254" t="s">
        <v>414</v>
      </c>
      <c r="T58" s="255" t="s">
        <v>420</v>
      </c>
      <c r="U58" s="224">
        <v>0</v>
      </c>
      <c r="V58" s="224">
        <f>ROUND(E58*U58,2)</f>
        <v>0</v>
      </c>
      <c r="W58" s="224"/>
      <c r="X58" s="224" t="s">
        <v>272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273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49">
        <v>46</v>
      </c>
      <c r="B59" s="250" t="s">
        <v>1722</v>
      </c>
      <c r="C59" s="260" t="s">
        <v>1723</v>
      </c>
      <c r="D59" s="251" t="s">
        <v>1326</v>
      </c>
      <c r="E59" s="252">
        <v>100</v>
      </c>
      <c r="F59" s="253"/>
      <c r="G59" s="254">
        <f>ROUND(E59*F59,2)</f>
        <v>0</v>
      </c>
      <c r="H59" s="253"/>
      <c r="I59" s="254">
        <f>ROUND(E59*H59,2)</f>
        <v>0</v>
      </c>
      <c r="J59" s="253"/>
      <c r="K59" s="254">
        <f>ROUND(E59*J59,2)</f>
        <v>0</v>
      </c>
      <c r="L59" s="254">
        <v>21</v>
      </c>
      <c r="M59" s="254">
        <f>G59*(1+L59/100)</f>
        <v>0</v>
      </c>
      <c r="N59" s="252">
        <v>0</v>
      </c>
      <c r="O59" s="252">
        <f>ROUND(E59*N59,2)</f>
        <v>0</v>
      </c>
      <c r="P59" s="252">
        <v>0</v>
      </c>
      <c r="Q59" s="252">
        <f>ROUND(E59*P59,2)</f>
        <v>0</v>
      </c>
      <c r="R59" s="254"/>
      <c r="S59" s="254" t="s">
        <v>414</v>
      </c>
      <c r="T59" s="255" t="s">
        <v>420</v>
      </c>
      <c r="U59" s="224">
        <v>0</v>
      </c>
      <c r="V59" s="224">
        <f>ROUND(E59*U59,2)</f>
        <v>0</v>
      </c>
      <c r="W59" s="224"/>
      <c r="X59" s="224" t="s">
        <v>272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273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49">
        <v>47</v>
      </c>
      <c r="B60" s="250" t="s">
        <v>1724</v>
      </c>
      <c r="C60" s="260" t="s">
        <v>1725</v>
      </c>
      <c r="D60" s="251" t="s">
        <v>1326</v>
      </c>
      <c r="E60" s="252">
        <v>5</v>
      </c>
      <c r="F60" s="253"/>
      <c r="G60" s="254">
        <f>ROUND(E60*F60,2)</f>
        <v>0</v>
      </c>
      <c r="H60" s="253"/>
      <c r="I60" s="254">
        <f>ROUND(E60*H60,2)</f>
        <v>0</v>
      </c>
      <c r="J60" s="253"/>
      <c r="K60" s="254">
        <f>ROUND(E60*J60,2)</f>
        <v>0</v>
      </c>
      <c r="L60" s="254">
        <v>21</v>
      </c>
      <c r="M60" s="254">
        <f>G60*(1+L60/100)</f>
        <v>0</v>
      </c>
      <c r="N60" s="252">
        <v>0</v>
      </c>
      <c r="O60" s="252">
        <f>ROUND(E60*N60,2)</f>
        <v>0</v>
      </c>
      <c r="P60" s="252">
        <v>0</v>
      </c>
      <c r="Q60" s="252">
        <f>ROUND(E60*P60,2)</f>
        <v>0</v>
      </c>
      <c r="R60" s="254"/>
      <c r="S60" s="254" t="s">
        <v>414</v>
      </c>
      <c r="T60" s="255" t="s">
        <v>420</v>
      </c>
      <c r="U60" s="224">
        <v>0</v>
      </c>
      <c r="V60" s="224">
        <f>ROUND(E60*U60,2)</f>
        <v>0</v>
      </c>
      <c r="W60" s="224"/>
      <c r="X60" s="224" t="s">
        <v>272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273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49">
        <v>48</v>
      </c>
      <c r="B61" s="250" t="s">
        <v>1726</v>
      </c>
      <c r="C61" s="260" t="s">
        <v>1727</v>
      </c>
      <c r="D61" s="251" t="s">
        <v>1326</v>
      </c>
      <c r="E61" s="252">
        <v>17</v>
      </c>
      <c r="F61" s="253"/>
      <c r="G61" s="254">
        <f>ROUND(E61*F61,2)</f>
        <v>0</v>
      </c>
      <c r="H61" s="253"/>
      <c r="I61" s="254">
        <f>ROUND(E61*H61,2)</f>
        <v>0</v>
      </c>
      <c r="J61" s="253"/>
      <c r="K61" s="254">
        <f>ROUND(E61*J61,2)</f>
        <v>0</v>
      </c>
      <c r="L61" s="254">
        <v>21</v>
      </c>
      <c r="M61" s="254">
        <f>G61*(1+L61/100)</f>
        <v>0</v>
      </c>
      <c r="N61" s="252">
        <v>0</v>
      </c>
      <c r="O61" s="252">
        <f>ROUND(E61*N61,2)</f>
        <v>0</v>
      </c>
      <c r="P61" s="252">
        <v>0</v>
      </c>
      <c r="Q61" s="252">
        <f>ROUND(E61*P61,2)</f>
        <v>0</v>
      </c>
      <c r="R61" s="254"/>
      <c r="S61" s="254" t="s">
        <v>414</v>
      </c>
      <c r="T61" s="255" t="s">
        <v>420</v>
      </c>
      <c r="U61" s="224">
        <v>0</v>
      </c>
      <c r="V61" s="224">
        <f>ROUND(E61*U61,2)</f>
        <v>0</v>
      </c>
      <c r="W61" s="224"/>
      <c r="X61" s="224" t="s">
        <v>272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273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49">
        <v>49</v>
      </c>
      <c r="B62" s="250" t="s">
        <v>1728</v>
      </c>
      <c r="C62" s="260" t="s">
        <v>1729</v>
      </c>
      <c r="D62" s="251" t="s">
        <v>1326</v>
      </c>
      <c r="E62" s="252">
        <v>2</v>
      </c>
      <c r="F62" s="253"/>
      <c r="G62" s="254">
        <f>ROUND(E62*F62,2)</f>
        <v>0</v>
      </c>
      <c r="H62" s="253"/>
      <c r="I62" s="254">
        <f>ROUND(E62*H62,2)</f>
        <v>0</v>
      </c>
      <c r="J62" s="253"/>
      <c r="K62" s="254">
        <f>ROUND(E62*J62,2)</f>
        <v>0</v>
      </c>
      <c r="L62" s="254">
        <v>21</v>
      </c>
      <c r="M62" s="254">
        <f>G62*(1+L62/100)</f>
        <v>0</v>
      </c>
      <c r="N62" s="252">
        <v>0</v>
      </c>
      <c r="O62" s="252">
        <f>ROUND(E62*N62,2)</f>
        <v>0</v>
      </c>
      <c r="P62" s="252">
        <v>0</v>
      </c>
      <c r="Q62" s="252">
        <f>ROUND(E62*P62,2)</f>
        <v>0</v>
      </c>
      <c r="R62" s="254"/>
      <c r="S62" s="254" t="s">
        <v>414</v>
      </c>
      <c r="T62" s="255" t="s">
        <v>420</v>
      </c>
      <c r="U62" s="224">
        <v>0</v>
      </c>
      <c r="V62" s="224">
        <f>ROUND(E62*U62,2)</f>
        <v>0</v>
      </c>
      <c r="W62" s="224"/>
      <c r="X62" s="224" t="s">
        <v>272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273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49">
        <v>50</v>
      </c>
      <c r="B63" s="250" t="s">
        <v>1730</v>
      </c>
      <c r="C63" s="260" t="s">
        <v>1731</v>
      </c>
      <c r="D63" s="251" t="s">
        <v>1326</v>
      </c>
      <c r="E63" s="252">
        <v>1</v>
      </c>
      <c r="F63" s="253"/>
      <c r="G63" s="254">
        <f>ROUND(E63*F63,2)</f>
        <v>0</v>
      </c>
      <c r="H63" s="253"/>
      <c r="I63" s="254">
        <f>ROUND(E63*H63,2)</f>
        <v>0</v>
      </c>
      <c r="J63" s="253"/>
      <c r="K63" s="254">
        <f>ROUND(E63*J63,2)</f>
        <v>0</v>
      </c>
      <c r="L63" s="254">
        <v>21</v>
      </c>
      <c r="M63" s="254">
        <f>G63*(1+L63/100)</f>
        <v>0</v>
      </c>
      <c r="N63" s="252">
        <v>0</v>
      </c>
      <c r="O63" s="252">
        <f>ROUND(E63*N63,2)</f>
        <v>0</v>
      </c>
      <c r="P63" s="252">
        <v>0</v>
      </c>
      <c r="Q63" s="252">
        <f>ROUND(E63*P63,2)</f>
        <v>0</v>
      </c>
      <c r="R63" s="254"/>
      <c r="S63" s="254" t="s">
        <v>414</v>
      </c>
      <c r="T63" s="255" t="s">
        <v>420</v>
      </c>
      <c r="U63" s="224">
        <v>0</v>
      </c>
      <c r="V63" s="224">
        <f>ROUND(E63*U63,2)</f>
        <v>0</v>
      </c>
      <c r="W63" s="224"/>
      <c r="X63" s="224" t="s">
        <v>272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273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49">
        <v>51</v>
      </c>
      <c r="B64" s="250" t="s">
        <v>1732</v>
      </c>
      <c r="C64" s="260" t="s">
        <v>1733</v>
      </c>
      <c r="D64" s="251" t="s">
        <v>1326</v>
      </c>
      <c r="E64" s="252">
        <v>3</v>
      </c>
      <c r="F64" s="253"/>
      <c r="G64" s="254">
        <f>ROUND(E64*F64,2)</f>
        <v>0</v>
      </c>
      <c r="H64" s="253"/>
      <c r="I64" s="254">
        <f>ROUND(E64*H64,2)</f>
        <v>0</v>
      </c>
      <c r="J64" s="253"/>
      <c r="K64" s="254">
        <f>ROUND(E64*J64,2)</f>
        <v>0</v>
      </c>
      <c r="L64" s="254">
        <v>21</v>
      </c>
      <c r="M64" s="254">
        <f>G64*(1+L64/100)</f>
        <v>0</v>
      </c>
      <c r="N64" s="252">
        <v>0</v>
      </c>
      <c r="O64" s="252">
        <f>ROUND(E64*N64,2)</f>
        <v>0</v>
      </c>
      <c r="P64" s="252">
        <v>0</v>
      </c>
      <c r="Q64" s="252">
        <f>ROUND(E64*P64,2)</f>
        <v>0</v>
      </c>
      <c r="R64" s="254"/>
      <c r="S64" s="254" t="s">
        <v>414</v>
      </c>
      <c r="T64" s="255" t="s">
        <v>420</v>
      </c>
      <c r="U64" s="224">
        <v>0</v>
      </c>
      <c r="V64" s="224">
        <f>ROUND(E64*U64,2)</f>
        <v>0</v>
      </c>
      <c r="W64" s="224"/>
      <c r="X64" s="224" t="s">
        <v>272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273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49">
        <v>52</v>
      </c>
      <c r="B65" s="250" t="s">
        <v>1734</v>
      </c>
      <c r="C65" s="260" t="s">
        <v>1735</v>
      </c>
      <c r="D65" s="251" t="s">
        <v>1326</v>
      </c>
      <c r="E65" s="252">
        <v>1</v>
      </c>
      <c r="F65" s="253"/>
      <c r="G65" s="254">
        <f>ROUND(E65*F65,2)</f>
        <v>0</v>
      </c>
      <c r="H65" s="253"/>
      <c r="I65" s="254">
        <f>ROUND(E65*H65,2)</f>
        <v>0</v>
      </c>
      <c r="J65" s="253"/>
      <c r="K65" s="254">
        <f>ROUND(E65*J65,2)</f>
        <v>0</v>
      </c>
      <c r="L65" s="254">
        <v>21</v>
      </c>
      <c r="M65" s="254">
        <f>G65*(1+L65/100)</f>
        <v>0</v>
      </c>
      <c r="N65" s="252">
        <v>0</v>
      </c>
      <c r="O65" s="252">
        <f>ROUND(E65*N65,2)</f>
        <v>0</v>
      </c>
      <c r="P65" s="252">
        <v>0</v>
      </c>
      <c r="Q65" s="252">
        <f>ROUND(E65*P65,2)</f>
        <v>0</v>
      </c>
      <c r="R65" s="254"/>
      <c r="S65" s="254" t="s">
        <v>414</v>
      </c>
      <c r="T65" s="255" t="s">
        <v>420</v>
      </c>
      <c r="U65" s="224">
        <v>0</v>
      </c>
      <c r="V65" s="224">
        <f>ROUND(E65*U65,2)</f>
        <v>0</v>
      </c>
      <c r="W65" s="224"/>
      <c r="X65" s="224" t="s">
        <v>272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273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49">
        <v>53</v>
      </c>
      <c r="B66" s="250" t="s">
        <v>1736</v>
      </c>
      <c r="C66" s="260" t="s">
        <v>1737</v>
      </c>
      <c r="D66" s="251" t="s">
        <v>1326</v>
      </c>
      <c r="E66" s="252">
        <v>1</v>
      </c>
      <c r="F66" s="253"/>
      <c r="G66" s="254">
        <f>ROUND(E66*F66,2)</f>
        <v>0</v>
      </c>
      <c r="H66" s="253"/>
      <c r="I66" s="254">
        <f>ROUND(E66*H66,2)</f>
        <v>0</v>
      </c>
      <c r="J66" s="253"/>
      <c r="K66" s="254">
        <f>ROUND(E66*J66,2)</f>
        <v>0</v>
      </c>
      <c r="L66" s="254">
        <v>21</v>
      </c>
      <c r="M66" s="254">
        <f>G66*(1+L66/100)</f>
        <v>0</v>
      </c>
      <c r="N66" s="252">
        <v>0</v>
      </c>
      <c r="O66" s="252">
        <f>ROUND(E66*N66,2)</f>
        <v>0</v>
      </c>
      <c r="P66" s="252">
        <v>0</v>
      </c>
      <c r="Q66" s="252">
        <f>ROUND(E66*P66,2)</f>
        <v>0</v>
      </c>
      <c r="R66" s="254"/>
      <c r="S66" s="254" t="s">
        <v>414</v>
      </c>
      <c r="T66" s="255" t="s">
        <v>420</v>
      </c>
      <c r="U66" s="224">
        <v>0</v>
      </c>
      <c r="V66" s="224">
        <f>ROUND(E66*U66,2)</f>
        <v>0</v>
      </c>
      <c r="W66" s="224"/>
      <c r="X66" s="224" t="s">
        <v>272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273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49">
        <v>54</v>
      </c>
      <c r="B67" s="250" t="s">
        <v>1738</v>
      </c>
      <c r="C67" s="260" t="s">
        <v>1739</v>
      </c>
      <c r="D67" s="251" t="s">
        <v>1326</v>
      </c>
      <c r="E67" s="252">
        <v>2</v>
      </c>
      <c r="F67" s="253"/>
      <c r="G67" s="254">
        <f>ROUND(E67*F67,2)</f>
        <v>0</v>
      </c>
      <c r="H67" s="253"/>
      <c r="I67" s="254">
        <f>ROUND(E67*H67,2)</f>
        <v>0</v>
      </c>
      <c r="J67" s="253"/>
      <c r="K67" s="254">
        <f>ROUND(E67*J67,2)</f>
        <v>0</v>
      </c>
      <c r="L67" s="254">
        <v>21</v>
      </c>
      <c r="M67" s="254">
        <f>G67*(1+L67/100)</f>
        <v>0</v>
      </c>
      <c r="N67" s="252">
        <v>0</v>
      </c>
      <c r="O67" s="252">
        <f>ROUND(E67*N67,2)</f>
        <v>0</v>
      </c>
      <c r="P67" s="252">
        <v>0</v>
      </c>
      <c r="Q67" s="252">
        <f>ROUND(E67*P67,2)</f>
        <v>0</v>
      </c>
      <c r="R67" s="254"/>
      <c r="S67" s="254" t="s">
        <v>414</v>
      </c>
      <c r="T67" s="255" t="s">
        <v>420</v>
      </c>
      <c r="U67" s="224">
        <v>0</v>
      </c>
      <c r="V67" s="224">
        <f>ROUND(E67*U67,2)</f>
        <v>0</v>
      </c>
      <c r="W67" s="224"/>
      <c r="X67" s="224" t="s">
        <v>272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273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49">
        <v>55</v>
      </c>
      <c r="B68" s="250" t="s">
        <v>1740</v>
      </c>
      <c r="C68" s="260" t="s">
        <v>1741</v>
      </c>
      <c r="D68" s="251" t="s">
        <v>1326</v>
      </c>
      <c r="E68" s="252">
        <v>6</v>
      </c>
      <c r="F68" s="253"/>
      <c r="G68" s="254">
        <f>ROUND(E68*F68,2)</f>
        <v>0</v>
      </c>
      <c r="H68" s="253"/>
      <c r="I68" s="254">
        <f>ROUND(E68*H68,2)</f>
        <v>0</v>
      </c>
      <c r="J68" s="253"/>
      <c r="K68" s="254">
        <f>ROUND(E68*J68,2)</f>
        <v>0</v>
      </c>
      <c r="L68" s="254">
        <v>21</v>
      </c>
      <c r="M68" s="254">
        <f>G68*(1+L68/100)</f>
        <v>0</v>
      </c>
      <c r="N68" s="252">
        <v>0</v>
      </c>
      <c r="O68" s="252">
        <f>ROUND(E68*N68,2)</f>
        <v>0</v>
      </c>
      <c r="P68" s="252">
        <v>0</v>
      </c>
      <c r="Q68" s="252">
        <f>ROUND(E68*P68,2)</f>
        <v>0</v>
      </c>
      <c r="R68" s="254"/>
      <c r="S68" s="254" t="s">
        <v>414</v>
      </c>
      <c r="T68" s="255" t="s">
        <v>420</v>
      </c>
      <c r="U68" s="224">
        <v>0</v>
      </c>
      <c r="V68" s="224">
        <f>ROUND(E68*U68,2)</f>
        <v>0</v>
      </c>
      <c r="W68" s="224"/>
      <c r="X68" s="224" t="s">
        <v>272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273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49">
        <v>56</v>
      </c>
      <c r="B69" s="250" t="s">
        <v>1742</v>
      </c>
      <c r="C69" s="260" t="s">
        <v>1743</v>
      </c>
      <c r="D69" s="251" t="s">
        <v>1326</v>
      </c>
      <c r="E69" s="252">
        <v>6</v>
      </c>
      <c r="F69" s="253"/>
      <c r="G69" s="254">
        <f>ROUND(E69*F69,2)</f>
        <v>0</v>
      </c>
      <c r="H69" s="253"/>
      <c r="I69" s="254">
        <f>ROUND(E69*H69,2)</f>
        <v>0</v>
      </c>
      <c r="J69" s="253"/>
      <c r="K69" s="254">
        <f>ROUND(E69*J69,2)</f>
        <v>0</v>
      </c>
      <c r="L69" s="254">
        <v>21</v>
      </c>
      <c r="M69" s="254">
        <f>G69*(1+L69/100)</f>
        <v>0</v>
      </c>
      <c r="N69" s="252">
        <v>0</v>
      </c>
      <c r="O69" s="252">
        <f>ROUND(E69*N69,2)</f>
        <v>0</v>
      </c>
      <c r="P69" s="252">
        <v>0</v>
      </c>
      <c r="Q69" s="252">
        <f>ROUND(E69*P69,2)</f>
        <v>0</v>
      </c>
      <c r="R69" s="254"/>
      <c r="S69" s="254" t="s">
        <v>414</v>
      </c>
      <c r="T69" s="255" t="s">
        <v>420</v>
      </c>
      <c r="U69" s="224">
        <v>0</v>
      </c>
      <c r="V69" s="224">
        <f>ROUND(E69*U69,2)</f>
        <v>0</v>
      </c>
      <c r="W69" s="224"/>
      <c r="X69" s="224" t="s">
        <v>272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273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49">
        <v>57</v>
      </c>
      <c r="B70" s="250" t="s">
        <v>1744</v>
      </c>
      <c r="C70" s="260" t="s">
        <v>1745</v>
      </c>
      <c r="D70" s="251" t="s">
        <v>1326</v>
      </c>
      <c r="E70" s="252">
        <v>5</v>
      </c>
      <c r="F70" s="253"/>
      <c r="G70" s="254">
        <f>ROUND(E70*F70,2)</f>
        <v>0</v>
      </c>
      <c r="H70" s="253"/>
      <c r="I70" s="254">
        <f>ROUND(E70*H70,2)</f>
        <v>0</v>
      </c>
      <c r="J70" s="253"/>
      <c r="K70" s="254">
        <f>ROUND(E70*J70,2)</f>
        <v>0</v>
      </c>
      <c r="L70" s="254">
        <v>21</v>
      </c>
      <c r="M70" s="254">
        <f>G70*(1+L70/100)</f>
        <v>0</v>
      </c>
      <c r="N70" s="252">
        <v>0</v>
      </c>
      <c r="O70" s="252">
        <f>ROUND(E70*N70,2)</f>
        <v>0</v>
      </c>
      <c r="P70" s="252">
        <v>0</v>
      </c>
      <c r="Q70" s="252">
        <f>ROUND(E70*P70,2)</f>
        <v>0</v>
      </c>
      <c r="R70" s="254"/>
      <c r="S70" s="254" t="s">
        <v>414</v>
      </c>
      <c r="T70" s="255" t="s">
        <v>420</v>
      </c>
      <c r="U70" s="224">
        <v>0</v>
      </c>
      <c r="V70" s="224">
        <f>ROUND(E70*U70,2)</f>
        <v>0</v>
      </c>
      <c r="W70" s="224"/>
      <c r="X70" s="224" t="s">
        <v>272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273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49">
        <v>58</v>
      </c>
      <c r="B71" s="250" t="s">
        <v>1746</v>
      </c>
      <c r="C71" s="260" t="s">
        <v>1747</v>
      </c>
      <c r="D71" s="251" t="s">
        <v>659</v>
      </c>
      <c r="E71" s="252">
        <v>1</v>
      </c>
      <c r="F71" s="253"/>
      <c r="G71" s="254">
        <f>ROUND(E71*F71,2)</f>
        <v>0</v>
      </c>
      <c r="H71" s="253"/>
      <c r="I71" s="254">
        <f>ROUND(E71*H71,2)</f>
        <v>0</v>
      </c>
      <c r="J71" s="253"/>
      <c r="K71" s="254">
        <f>ROUND(E71*J71,2)</f>
        <v>0</v>
      </c>
      <c r="L71" s="254">
        <v>21</v>
      </c>
      <c r="M71" s="254">
        <f>G71*(1+L71/100)</f>
        <v>0</v>
      </c>
      <c r="N71" s="252">
        <v>0</v>
      </c>
      <c r="O71" s="252">
        <f>ROUND(E71*N71,2)</f>
        <v>0</v>
      </c>
      <c r="P71" s="252">
        <v>0</v>
      </c>
      <c r="Q71" s="252">
        <f>ROUND(E71*P71,2)</f>
        <v>0</v>
      </c>
      <c r="R71" s="254"/>
      <c r="S71" s="254" t="s">
        <v>414</v>
      </c>
      <c r="T71" s="255" t="s">
        <v>420</v>
      </c>
      <c r="U71" s="224">
        <v>0</v>
      </c>
      <c r="V71" s="224">
        <f>ROUND(E71*U71,2)</f>
        <v>0</v>
      </c>
      <c r="W71" s="224"/>
      <c r="X71" s="224" t="s">
        <v>272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273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49">
        <v>59</v>
      </c>
      <c r="B72" s="250" t="s">
        <v>1748</v>
      </c>
      <c r="C72" s="260" t="s">
        <v>1749</v>
      </c>
      <c r="D72" s="251" t="s">
        <v>659</v>
      </c>
      <c r="E72" s="252">
        <v>1</v>
      </c>
      <c r="F72" s="253"/>
      <c r="G72" s="254">
        <f>ROUND(E72*F72,2)</f>
        <v>0</v>
      </c>
      <c r="H72" s="253"/>
      <c r="I72" s="254">
        <f>ROUND(E72*H72,2)</f>
        <v>0</v>
      </c>
      <c r="J72" s="253"/>
      <c r="K72" s="254">
        <f>ROUND(E72*J72,2)</f>
        <v>0</v>
      </c>
      <c r="L72" s="254">
        <v>21</v>
      </c>
      <c r="M72" s="254">
        <f>G72*(1+L72/100)</f>
        <v>0</v>
      </c>
      <c r="N72" s="252">
        <v>0</v>
      </c>
      <c r="O72" s="252">
        <f>ROUND(E72*N72,2)</f>
        <v>0</v>
      </c>
      <c r="P72" s="252">
        <v>0</v>
      </c>
      <c r="Q72" s="252">
        <f>ROUND(E72*P72,2)</f>
        <v>0</v>
      </c>
      <c r="R72" s="254"/>
      <c r="S72" s="254" t="s">
        <v>414</v>
      </c>
      <c r="T72" s="255" t="s">
        <v>420</v>
      </c>
      <c r="U72" s="224">
        <v>0</v>
      </c>
      <c r="V72" s="224">
        <f>ROUND(E72*U72,2)</f>
        <v>0</v>
      </c>
      <c r="W72" s="224"/>
      <c r="X72" s="224" t="s">
        <v>272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273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ht="20" outlineLevel="1" x14ac:dyDescent="0.25">
      <c r="A73" s="249">
        <v>60</v>
      </c>
      <c r="B73" s="250" t="s">
        <v>1750</v>
      </c>
      <c r="C73" s="260" t="s">
        <v>1751</v>
      </c>
      <c r="D73" s="251" t="s">
        <v>1326</v>
      </c>
      <c r="E73" s="252">
        <v>3</v>
      </c>
      <c r="F73" s="253"/>
      <c r="G73" s="254">
        <f>ROUND(E73*F73,2)</f>
        <v>0</v>
      </c>
      <c r="H73" s="253"/>
      <c r="I73" s="254">
        <f>ROUND(E73*H73,2)</f>
        <v>0</v>
      </c>
      <c r="J73" s="253"/>
      <c r="K73" s="254">
        <f>ROUND(E73*J73,2)</f>
        <v>0</v>
      </c>
      <c r="L73" s="254">
        <v>21</v>
      </c>
      <c r="M73" s="254">
        <f>G73*(1+L73/100)</f>
        <v>0</v>
      </c>
      <c r="N73" s="252">
        <v>0</v>
      </c>
      <c r="O73" s="252">
        <f>ROUND(E73*N73,2)</f>
        <v>0</v>
      </c>
      <c r="P73" s="252">
        <v>0</v>
      </c>
      <c r="Q73" s="252">
        <f>ROUND(E73*P73,2)</f>
        <v>0</v>
      </c>
      <c r="R73" s="254"/>
      <c r="S73" s="254" t="s">
        <v>414</v>
      </c>
      <c r="T73" s="255" t="s">
        <v>420</v>
      </c>
      <c r="U73" s="224">
        <v>0</v>
      </c>
      <c r="V73" s="224">
        <f>ROUND(E73*U73,2)</f>
        <v>0</v>
      </c>
      <c r="W73" s="224"/>
      <c r="X73" s="224" t="s">
        <v>272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273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49">
        <v>61</v>
      </c>
      <c r="B74" s="250" t="s">
        <v>1752</v>
      </c>
      <c r="C74" s="260" t="s">
        <v>1753</v>
      </c>
      <c r="D74" s="251" t="s">
        <v>1326</v>
      </c>
      <c r="E74" s="252">
        <v>3</v>
      </c>
      <c r="F74" s="253"/>
      <c r="G74" s="254">
        <f>ROUND(E74*F74,2)</f>
        <v>0</v>
      </c>
      <c r="H74" s="253"/>
      <c r="I74" s="254">
        <f>ROUND(E74*H74,2)</f>
        <v>0</v>
      </c>
      <c r="J74" s="253"/>
      <c r="K74" s="254">
        <f>ROUND(E74*J74,2)</f>
        <v>0</v>
      </c>
      <c r="L74" s="254">
        <v>21</v>
      </c>
      <c r="M74" s="254">
        <f>G74*(1+L74/100)</f>
        <v>0</v>
      </c>
      <c r="N74" s="252">
        <v>0</v>
      </c>
      <c r="O74" s="252">
        <f>ROUND(E74*N74,2)</f>
        <v>0</v>
      </c>
      <c r="P74" s="252">
        <v>0</v>
      </c>
      <c r="Q74" s="252">
        <f>ROUND(E74*P74,2)</f>
        <v>0</v>
      </c>
      <c r="R74" s="254"/>
      <c r="S74" s="254" t="s">
        <v>414</v>
      </c>
      <c r="T74" s="255" t="s">
        <v>420</v>
      </c>
      <c r="U74" s="224">
        <v>0</v>
      </c>
      <c r="V74" s="224">
        <f>ROUND(E74*U74,2)</f>
        <v>0</v>
      </c>
      <c r="W74" s="224"/>
      <c r="X74" s="224" t="s">
        <v>272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273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49">
        <v>62</v>
      </c>
      <c r="B75" s="250" t="s">
        <v>1754</v>
      </c>
      <c r="C75" s="260" t="s">
        <v>1755</v>
      </c>
      <c r="D75" s="251" t="s">
        <v>1326</v>
      </c>
      <c r="E75" s="252">
        <v>14</v>
      </c>
      <c r="F75" s="253"/>
      <c r="G75" s="254">
        <f>ROUND(E75*F75,2)</f>
        <v>0</v>
      </c>
      <c r="H75" s="253"/>
      <c r="I75" s="254">
        <f>ROUND(E75*H75,2)</f>
        <v>0</v>
      </c>
      <c r="J75" s="253"/>
      <c r="K75" s="254">
        <f>ROUND(E75*J75,2)</f>
        <v>0</v>
      </c>
      <c r="L75" s="254">
        <v>21</v>
      </c>
      <c r="M75" s="254">
        <f>G75*(1+L75/100)</f>
        <v>0</v>
      </c>
      <c r="N75" s="252">
        <v>0</v>
      </c>
      <c r="O75" s="252">
        <f>ROUND(E75*N75,2)</f>
        <v>0</v>
      </c>
      <c r="P75" s="252">
        <v>0</v>
      </c>
      <c r="Q75" s="252">
        <f>ROUND(E75*P75,2)</f>
        <v>0</v>
      </c>
      <c r="R75" s="254"/>
      <c r="S75" s="254" t="s">
        <v>414</v>
      </c>
      <c r="T75" s="255" t="s">
        <v>420</v>
      </c>
      <c r="U75" s="224">
        <v>0</v>
      </c>
      <c r="V75" s="224">
        <f>ROUND(E75*U75,2)</f>
        <v>0</v>
      </c>
      <c r="W75" s="224"/>
      <c r="X75" s="224" t="s">
        <v>272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273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ht="13" x14ac:dyDescent="0.25">
      <c r="A76" s="232" t="s">
        <v>265</v>
      </c>
      <c r="B76" s="233" t="s">
        <v>137</v>
      </c>
      <c r="C76" s="257" t="s">
        <v>138</v>
      </c>
      <c r="D76" s="234"/>
      <c r="E76" s="235"/>
      <c r="F76" s="236"/>
      <c r="G76" s="236">
        <f>SUMIF(AG77:AG77,"&lt;&gt;NOR",G77:G77)</f>
        <v>0</v>
      </c>
      <c r="H76" s="236"/>
      <c r="I76" s="236">
        <f>SUM(I77:I77)</f>
        <v>0</v>
      </c>
      <c r="J76" s="236"/>
      <c r="K76" s="236">
        <f>SUM(K77:K77)</f>
        <v>0</v>
      </c>
      <c r="L76" s="236"/>
      <c r="M76" s="236">
        <f>SUM(M77:M77)</f>
        <v>0</v>
      </c>
      <c r="N76" s="235"/>
      <c r="O76" s="235">
        <f>SUM(O77:O77)</f>
        <v>0</v>
      </c>
      <c r="P76" s="235"/>
      <c r="Q76" s="235">
        <f>SUM(Q77:Q77)</f>
        <v>0</v>
      </c>
      <c r="R76" s="236"/>
      <c r="S76" s="236"/>
      <c r="T76" s="237"/>
      <c r="U76" s="231"/>
      <c r="V76" s="231">
        <f>SUM(V77:V77)</f>
        <v>0</v>
      </c>
      <c r="W76" s="231"/>
      <c r="X76" s="231"/>
      <c r="AG76" t="s">
        <v>266</v>
      </c>
    </row>
    <row r="77" spans="1:60" outlineLevel="1" x14ac:dyDescent="0.25">
      <c r="A77" s="249">
        <v>63</v>
      </c>
      <c r="B77" s="250" t="s">
        <v>1756</v>
      </c>
      <c r="C77" s="260" t="s">
        <v>1757</v>
      </c>
      <c r="D77" s="251" t="s">
        <v>659</v>
      </c>
      <c r="E77" s="252">
        <v>1</v>
      </c>
      <c r="F77" s="253"/>
      <c r="G77" s="254">
        <f>ROUND(E77*F77,2)</f>
        <v>0</v>
      </c>
      <c r="H77" s="253"/>
      <c r="I77" s="254">
        <f>ROUND(E77*H77,2)</f>
        <v>0</v>
      </c>
      <c r="J77" s="253"/>
      <c r="K77" s="254">
        <f>ROUND(E77*J77,2)</f>
        <v>0</v>
      </c>
      <c r="L77" s="254">
        <v>21</v>
      </c>
      <c r="M77" s="254">
        <f>G77*(1+L77/100)</f>
        <v>0</v>
      </c>
      <c r="N77" s="252">
        <v>0</v>
      </c>
      <c r="O77" s="252">
        <f>ROUND(E77*N77,2)</f>
        <v>0</v>
      </c>
      <c r="P77" s="252">
        <v>0</v>
      </c>
      <c r="Q77" s="252">
        <f>ROUND(E77*P77,2)</f>
        <v>0</v>
      </c>
      <c r="R77" s="254"/>
      <c r="S77" s="254" t="s">
        <v>414</v>
      </c>
      <c r="T77" s="255" t="s">
        <v>420</v>
      </c>
      <c r="U77" s="224">
        <v>0</v>
      </c>
      <c r="V77" s="224">
        <f>ROUND(E77*U77,2)</f>
        <v>0</v>
      </c>
      <c r="W77" s="224"/>
      <c r="X77" s="224" t="s">
        <v>272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273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ht="13" x14ac:dyDescent="0.25">
      <c r="A78" s="232" t="s">
        <v>265</v>
      </c>
      <c r="B78" s="233" t="s">
        <v>144</v>
      </c>
      <c r="C78" s="257" t="s">
        <v>145</v>
      </c>
      <c r="D78" s="234"/>
      <c r="E78" s="235"/>
      <c r="F78" s="236"/>
      <c r="G78" s="236">
        <f>SUMIF(AG79:AG103,"&lt;&gt;NOR",G79:G103)</f>
        <v>0</v>
      </c>
      <c r="H78" s="236"/>
      <c r="I78" s="236">
        <f>SUM(I79:I103)</f>
        <v>0</v>
      </c>
      <c r="J78" s="236"/>
      <c r="K78" s="236">
        <f>SUM(K79:K103)</f>
        <v>0</v>
      </c>
      <c r="L78" s="236"/>
      <c r="M78" s="236">
        <f>SUM(M79:M103)</f>
        <v>0</v>
      </c>
      <c r="N78" s="235"/>
      <c r="O78" s="235">
        <f>SUM(O79:O103)</f>
        <v>0</v>
      </c>
      <c r="P78" s="235"/>
      <c r="Q78" s="235">
        <f>SUM(Q79:Q103)</f>
        <v>0</v>
      </c>
      <c r="R78" s="236"/>
      <c r="S78" s="236"/>
      <c r="T78" s="237"/>
      <c r="U78" s="231"/>
      <c r="V78" s="231">
        <f>SUM(V79:V103)</f>
        <v>0</v>
      </c>
      <c r="W78" s="231"/>
      <c r="X78" s="231"/>
      <c r="AG78" t="s">
        <v>266</v>
      </c>
    </row>
    <row r="79" spans="1:60" outlineLevel="1" x14ac:dyDescent="0.25">
      <c r="A79" s="249">
        <v>64</v>
      </c>
      <c r="B79" s="250" t="s">
        <v>1758</v>
      </c>
      <c r="C79" s="260" t="s">
        <v>1759</v>
      </c>
      <c r="D79" s="251" t="s">
        <v>659</v>
      </c>
      <c r="E79" s="252">
        <v>1</v>
      </c>
      <c r="F79" s="253"/>
      <c r="G79" s="254">
        <f>ROUND(E79*F79,2)</f>
        <v>0</v>
      </c>
      <c r="H79" s="253"/>
      <c r="I79" s="254">
        <f>ROUND(E79*H79,2)</f>
        <v>0</v>
      </c>
      <c r="J79" s="253"/>
      <c r="K79" s="254">
        <f>ROUND(E79*J79,2)</f>
        <v>0</v>
      </c>
      <c r="L79" s="254">
        <v>21</v>
      </c>
      <c r="M79" s="254">
        <f>G79*(1+L79/100)</f>
        <v>0</v>
      </c>
      <c r="N79" s="252">
        <v>0</v>
      </c>
      <c r="O79" s="252">
        <f>ROUND(E79*N79,2)</f>
        <v>0</v>
      </c>
      <c r="P79" s="252">
        <v>0</v>
      </c>
      <c r="Q79" s="252">
        <f>ROUND(E79*P79,2)</f>
        <v>0</v>
      </c>
      <c r="R79" s="254"/>
      <c r="S79" s="254" t="s">
        <v>414</v>
      </c>
      <c r="T79" s="255" t="s">
        <v>420</v>
      </c>
      <c r="U79" s="224">
        <v>0</v>
      </c>
      <c r="V79" s="224">
        <f>ROUND(E79*U79,2)</f>
        <v>0</v>
      </c>
      <c r="W79" s="224"/>
      <c r="X79" s="224" t="s">
        <v>272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273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49">
        <v>65</v>
      </c>
      <c r="B80" s="250" t="s">
        <v>1760</v>
      </c>
      <c r="C80" s="260" t="s">
        <v>1761</v>
      </c>
      <c r="D80" s="251" t="s">
        <v>659</v>
      </c>
      <c r="E80" s="252">
        <v>1</v>
      </c>
      <c r="F80" s="253"/>
      <c r="G80" s="254">
        <f>ROUND(E80*F80,2)</f>
        <v>0</v>
      </c>
      <c r="H80" s="253"/>
      <c r="I80" s="254">
        <f>ROUND(E80*H80,2)</f>
        <v>0</v>
      </c>
      <c r="J80" s="253"/>
      <c r="K80" s="254">
        <f>ROUND(E80*J80,2)</f>
        <v>0</v>
      </c>
      <c r="L80" s="254">
        <v>21</v>
      </c>
      <c r="M80" s="254">
        <f>G80*(1+L80/100)</f>
        <v>0</v>
      </c>
      <c r="N80" s="252">
        <v>0</v>
      </c>
      <c r="O80" s="252">
        <f>ROUND(E80*N80,2)</f>
        <v>0</v>
      </c>
      <c r="P80" s="252">
        <v>0</v>
      </c>
      <c r="Q80" s="252">
        <f>ROUND(E80*P80,2)</f>
        <v>0</v>
      </c>
      <c r="R80" s="254"/>
      <c r="S80" s="254" t="s">
        <v>414</v>
      </c>
      <c r="T80" s="255" t="s">
        <v>420</v>
      </c>
      <c r="U80" s="224">
        <v>0</v>
      </c>
      <c r="V80" s="224">
        <f>ROUND(E80*U80,2)</f>
        <v>0</v>
      </c>
      <c r="W80" s="224"/>
      <c r="X80" s="224" t="s">
        <v>272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273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49">
        <v>66</v>
      </c>
      <c r="B81" s="250" t="s">
        <v>1762</v>
      </c>
      <c r="C81" s="260" t="s">
        <v>1763</v>
      </c>
      <c r="D81" s="251" t="s">
        <v>659</v>
      </c>
      <c r="E81" s="252">
        <v>1</v>
      </c>
      <c r="F81" s="253"/>
      <c r="G81" s="254">
        <f>ROUND(E81*F81,2)</f>
        <v>0</v>
      </c>
      <c r="H81" s="253"/>
      <c r="I81" s="254">
        <f>ROUND(E81*H81,2)</f>
        <v>0</v>
      </c>
      <c r="J81" s="253"/>
      <c r="K81" s="254">
        <f>ROUND(E81*J81,2)</f>
        <v>0</v>
      </c>
      <c r="L81" s="254">
        <v>21</v>
      </c>
      <c r="M81" s="254">
        <f>G81*(1+L81/100)</f>
        <v>0</v>
      </c>
      <c r="N81" s="252">
        <v>0</v>
      </c>
      <c r="O81" s="252">
        <f>ROUND(E81*N81,2)</f>
        <v>0</v>
      </c>
      <c r="P81" s="252">
        <v>0</v>
      </c>
      <c r="Q81" s="252">
        <f>ROUND(E81*P81,2)</f>
        <v>0</v>
      </c>
      <c r="R81" s="254"/>
      <c r="S81" s="254" t="s">
        <v>414</v>
      </c>
      <c r="T81" s="255" t="s">
        <v>420</v>
      </c>
      <c r="U81" s="224">
        <v>0</v>
      </c>
      <c r="V81" s="224">
        <f>ROUND(E81*U81,2)</f>
        <v>0</v>
      </c>
      <c r="W81" s="224"/>
      <c r="X81" s="224" t="s">
        <v>272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273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5">
      <c r="A82" s="249">
        <v>67</v>
      </c>
      <c r="B82" s="250" t="s">
        <v>1764</v>
      </c>
      <c r="C82" s="260" t="s">
        <v>1765</v>
      </c>
      <c r="D82" s="251" t="s">
        <v>659</v>
      </c>
      <c r="E82" s="252">
        <v>1</v>
      </c>
      <c r="F82" s="253"/>
      <c r="G82" s="254">
        <f>ROUND(E82*F82,2)</f>
        <v>0</v>
      </c>
      <c r="H82" s="253"/>
      <c r="I82" s="254">
        <f>ROUND(E82*H82,2)</f>
        <v>0</v>
      </c>
      <c r="J82" s="253"/>
      <c r="K82" s="254">
        <f>ROUND(E82*J82,2)</f>
        <v>0</v>
      </c>
      <c r="L82" s="254">
        <v>21</v>
      </c>
      <c r="M82" s="254">
        <f>G82*(1+L82/100)</f>
        <v>0</v>
      </c>
      <c r="N82" s="252">
        <v>0</v>
      </c>
      <c r="O82" s="252">
        <f>ROUND(E82*N82,2)</f>
        <v>0</v>
      </c>
      <c r="P82" s="252">
        <v>0</v>
      </c>
      <c r="Q82" s="252">
        <f>ROUND(E82*P82,2)</f>
        <v>0</v>
      </c>
      <c r="R82" s="254"/>
      <c r="S82" s="254" t="s">
        <v>414</v>
      </c>
      <c r="T82" s="255" t="s">
        <v>420</v>
      </c>
      <c r="U82" s="224">
        <v>0</v>
      </c>
      <c r="V82" s="224">
        <f>ROUND(E82*U82,2)</f>
        <v>0</v>
      </c>
      <c r="W82" s="224"/>
      <c r="X82" s="224" t="s">
        <v>272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273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49">
        <v>68</v>
      </c>
      <c r="B83" s="250" t="s">
        <v>1766</v>
      </c>
      <c r="C83" s="260" t="s">
        <v>1767</v>
      </c>
      <c r="D83" s="251" t="s">
        <v>659</v>
      </c>
      <c r="E83" s="252">
        <v>1</v>
      </c>
      <c r="F83" s="253"/>
      <c r="G83" s="254">
        <f>ROUND(E83*F83,2)</f>
        <v>0</v>
      </c>
      <c r="H83" s="253"/>
      <c r="I83" s="254">
        <f>ROUND(E83*H83,2)</f>
        <v>0</v>
      </c>
      <c r="J83" s="253"/>
      <c r="K83" s="254">
        <f>ROUND(E83*J83,2)</f>
        <v>0</v>
      </c>
      <c r="L83" s="254">
        <v>21</v>
      </c>
      <c r="M83" s="254">
        <f>G83*(1+L83/100)</f>
        <v>0</v>
      </c>
      <c r="N83" s="252">
        <v>0</v>
      </c>
      <c r="O83" s="252">
        <f>ROUND(E83*N83,2)</f>
        <v>0</v>
      </c>
      <c r="P83" s="252">
        <v>0</v>
      </c>
      <c r="Q83" s="252">
        <f>ROUND(E83*P83,2)</f>
        <v>0</v>
      </c>
      <c r="R83" s="254"/>
      <c r="S83" s="254" t="s">
        <v>414</v>
      </c>
      <c r="T83" s="255" t="s">
        <v>420</v>
      </c>
      <c r="U83" s="224">
        <v>0</v>
      </c>
      <c r="V83" s="224">
        <f>ROUND(E83*U83,2)</f>
        <v>0</v>
      </c>
      <c r="W83" s="224"/>
      <c r="X83" s="224" t="s">
        <v>272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273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49">
        <v>69</v>
      </c>
      <c r="B84" s="250" t="s">
        <v>1768</v>
      </c>
      <c r="C84" s="260" t="s">
        <v>1769</v>
      </c>
      <c r="D84" s="251" t="s">
        <v>659</v>
      </c>
      <c r="E84" s="252">
        <v>1</v>
      </c>
      <c r="F84" s="253"/>
      <c r="G84" s="254">
        <f>ROUND(E84*F84,2)</f>
        <v>0</v>
      </c>
      <c r="H84" s="253"/>
      <c r="I84" s="254">
        <f>ROUND(E84*H84,2)</f>
        <v>0</v>
      </c>
      <c r="J84" s="253"/>
      <c r="K84" s="254">
        <f>ROUND(E84*J84,2)</f>
        <v>0</v>
      </c>
      <c r="L84" s="254">
        <v>21</v>
      </c>
      <c r="M84" s="254">
        <f>G84*(1+L84/100)</f>
        <v>0</v>
      </c>
      <c r="N84" s="252">
        <v>0</v>
      </c>
      <c r="O84" s="252">
        <f>ROUND(E84*N84,2)</f>
        <v>0</v>
      </c>
      <c r="P84" s="252">
        <v>0</v>
      </c>
      <c r="Q84" s="252">
        <f>ROUND(E84*P84,2)</f>
        <v>0</v>
      </c>
      <c r="R84" s="254"/>
      <c r="S84" s="254" t="s">
        <v>414</v>
      </c>
      <c r="T84" s="255" t="s">
        <v>420</v>
      </c>
      <c r="U84" s="224">
        <v>0</v>
      </c>
      <c r="V84" s="224">
        <f>ROUND(E84*U84,2)</f>
        <v>0</v>
      </c>
      <c r="W84" s="224"/>
      <c r="X84" s="224" t="s">
        <v>272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273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49">
        <v>70</v>
      </c>
      <c r="B85" s="250" t="s">
        <v>1770</v>
      </c>
      <c r="C85" s="260" t="s">
        <v>1771</v>
      </c>
      <c r="D85" s="251" t="s">
        <v>659</v>
      </c>
      <c r="E85" s="252">
        <v>1</v>
      </c>
      <c r="F85" s="253"/>
      <c r="G85" s="254">
        <f>ROUND(E85*F85,2)</f>
        <v>0</v>
      </c>
      <c r="H85" s="253"/>
      <c r="I85" s="254">
        <f>ROUND(E85*H85,2)</f>
        <v>0</v>
      </c>
      <c r="J85" s="253"/>
      <c r="K85" s="254">
        <f>ROUND(E85*J85,2)</f>
        <v>0</v>
      </c>
      <c r="L85" s="254">
        <v>21</v>
      </c>
      <c r="M85" s="254">
        <f>G85*(1+L85/100)</f>
        <v>0</v>
      </c>
      <c r="N85" s="252">
        <v>0</v>
      </c>
      <c r="O85" s="252">
        <f>ROUND(E85*N85,2)</f>
        <v>0</v>
      </c>
      <c r="P85" s="252">
        <v>0</v>
      </c>
      <c r="Q85" s="252">
        <f>ROUND(E85*P85,2)</f>
        <v>0</v>
      </c>
      <c r="R85" s="254"/>
      <c r="S85" s="254" t="s">
        <v>414</v>
      </c>
      <c r="T85" s="255" t="s">
        <v>420</v>
      </c>
      <c r="U85" s="224">
        <v>0</v>
      </c>
      <c r="V85" s="224">
        <f>ROUND(E85*U85,2)</f>
        <v>0</v>
      </c>
      <c r="W85" s="224"/>
      <c r="X85" s="224" t="s">
        <v>272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273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49">
        <v>71</v>
      </c>
      <c r="B86" s="250" t="s">
        <v>1772</v>
      </c>
      <c r="C86" s="260" t="s">
        <v>1773</v>
      </c>
      <c r="D86" s="251" t="s">
        <v>659</v>
      </c>
      <c r="E86" s="252">
        <v>1</v>
      </c>
      <c r="F86" s="253"/>
      <c r="G86" s="254">
        <f>ROUND(E86*F86,2)</f>
        <v>0</v>
      </c>
      <c r="H86" s="253"/>
      <c r="I86" s="254">
        <f>ROUND(E86*H86,2)</f>
        <v>0</v>
      </c>
      <c r="J86" s="253"/>
      <c r="K86" s="254">
        <f>ROUND(E86*J86,2)</f>
        <v>0</v>
      </c>
      <c r="L86" s="254">
        <v>21</v>
      </c>
      <c r="M86" s="254">
        <f>G86*(1+L86/100)</f>
        <v>0</v>
      </c>
      <c r="N86" s="252">
        <v>0</v>
      </c>
      <c r="O86" s="252">
        <f>ROUND(E86*N86,2)</f>
        <v>0</v>
      </c>
      <c r="P86" s="252">
        <v>0</v>
      </c>
      <c r="Q86" s="252">
        <f>ROUND(E86*P86,2)</f>
        <v>0</v>
      </c>
      <c r="R86" s="254"/>
      <c r="S86" s="254" t="s">
        <v>414</v>
      </c>
      <c r="T86" s="255" t="s">
        <v>420</v>
      </c>
      <c r="U86" s="224">
        <v>0</v>
      </c>
      <c r="V86" s="224">
        <f>ROUND(E86*U86,2)</f>
        <v>0</v>
      </c>
      <c r="W86" s="224"/>
      <c r="X86" s="224" t="s">
        <v>272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273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49">
        <v>72</v>
      </c>
      <c r="B87" s="250" t="s">
        <v>1774</v>
      </c>
      <c r="C87" s="260" t="s">
        <v>1775</v>
      </c>
      <c r="D87" s="251" t="s">
        <v>659</v>
      </c>
      <c r="E87" s="252">
        <v>1</v>
      </c>
      <c r="F87" s="253"/>
      <c r="G87" s="254">
        <f>ROUND(E87*F87,2)</f>
        <v>0</v>
      </c>
      <c r="H87" s="253"/>
      <c r="I87" s="254">
        <f>ROUND(E87*H87,2)</f>
        <v>0</v>
      </c>
      <c r="J87" s="253"/>
      <c r="K87" s="254">
        <f>ROUND(E87*J87,2)</f>
        <v>0</v>
      </c>
      <c r="L87" s="254">
        <v>21</v>
      </c>
      <c r="M87" s="254">
        <f>G87*(1+L87/100)</f>
        <v>0</v>
      </c>
      <c r="N87" s="252">
        <v>0</v>
      </c>
      <c r="O87" s="252">
        <f>ROUND(E87*N87,2)</f>
        <v>0</v>
      </c>
      <c r="P87" s="252">
        <v>0</v>
      </c>
      <c r="Q87" s="252">
        <f>ROUND(E87*P87,2)</f>
        <v>0</v>
      </c>
      <c r="R87" s="254"/>
      <c r="S87" s="254" t="s">
        <v>414</v>
      </c>
      <c r="T87" s="255" t="s">
        <v>420</v>
      </c>
      <c r="U87" s="224">
        <v>0</v>
      </c>
      <c r="V87" s="224">
        <f>ROUND(E87*U87,2)</f>
        <v>0</v>
      </c>
      <c r="W87" s="224"/>
      <c r="X87" s="224" t="s">
        <v>272</v>
      </c>
      <c r="Y87" s="213"/>
      <c r="Z87" s="213"/>
      <c r="AA87" s="213"/>
      <c r="AB87" s="213"/>
      <c r="AC87" s="213"/>
      <c r="AD87" s="213"/>
      <c r="AE87" s="213"/>
      <c r="AF87" s="213"/>
      <c r="AG87" s="213" t="s">
        <v>273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49">
        <v>73</v>
      </c>
      <c r="B88" s="250" t="s">
        <v>1776</v>
      </c>
      <c r="C88" s="260" t="s">
        <v>1777</v>
      </c>
      <c r="D88" s="251" t="s">
        <v>659</v>
      </c>
      <c r="E88" s="252">
        <v>1</v>
      </c>
      <c r="F88" s="253"/>
      <c r="G88" s="254">
        <f>ROUND(E88*F88,2)</f>
        <v>0</v>
      </c>
      <c r="H88" s="253"/>
      <c r="I88" s="254">
        <f>ROUND(E88*H88,2)</f>
        <v>0</v>
      </c>
      <c r="J88" s="253"/>
      <c r="K88" s="254">
        <f>ROUND(E88*J88,2)</f>
        <v>0</v>
      </c>
      <c r="L88" s="254">
        <v>21</v>
      </c>
      <c r="M88" s="254">
        <f>G88*(1+L88/100)</f>
        <v>0</v>
      </c>
      <c r="N88" s="252">
        <v>0</v>
      </c>
      <c r="O88" s="252">
        <f>ROUND(E88*N88,2)</f>
        <v>0</v>
      </c>
      <c r="P88" s="252">
        <v>0</v>
      </c>
      <c r="Q88" s="252">
        <f>ROUND(E88*P88,2)</f>
        <v>0</v>
      </c>
      <c r="R88" s="254"/>
      <c r="S88" s="254" t="s">
        <v>414</v>
      </c>
      <c r="T88" s="255" t="s">
        <v>420</v>
      </c>
      <c r="U88" s="224">
        <v>0</v>
      </c>
      <c r="V88" s="224">
        <f>ROUND(E88*U88,2)</f>
        <v>0</v>
      </c>
      <c r="W88" s="224"/>
      <c r="X88" s="224" t="s">
        <v>272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273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49">
        <v>74</v>
      </c>
      <c r="B89" s="250" t="s">
        <v>1778</v>
      </c>
      <c r="C89" s="260" t="s">
        <v>1779</v>
      </c>
      <c r="D89" s="251" t="s">
        <v>659</v>
      </c>
      <c r="E89" s="252">
        <v>1</v>
      </c>
      <c r="F89" s="253"/>
      <c r="G89" s="254">
        <f>ROUND(E89*F89,2)</f>
        <v>0</v>
      </c>
      <c r="H89" s="253"/>
      <c r="I89" s="254">
        <f>ROUND(E89*H89,2)</f>
        <v>0</v>
      </c>
      <c r="J89" s="253"/>
      <c r="K89" s="254">
        <f>ROUND(E89*J89,2)</f>
        <v>0</v>
      </c>
      <c r="L89" s="254">
        <v>21</v>
      </c>
      <c r="M89" s="254">
        <f>G89*(1+L89/100)</f>
        <v>0</v>
      </c>
      <c r="N89" s="252">
        <v>0</v>
      </c>
      <c r="O89" s="252">
        <f>ROUND(E89*N89,2)</f>
        <v>0</v>
      </c>
      <c r="P89" s="252">
        <v>0</v>
      </c>
      <c r="Q89" s="252">
        <f>ROUND(E89*P89,2)</f>
        <v>0</v>
      </c>
      <c r="R89" s="254"/>
      <c r="S89" s="254" t="s">
        <v>414</v>
      </c>
      <c r="T89" s="255" t="s">
        <v>420</v>
      </c>
      <c r="U89" s="224">
        <v>0</v>
      </c>
      <c r="V89" s="224">
        <f>ROUND(E89*U89,2)</f>
        <v>0</v>
      </c>
      <c r="W89" s="224"/>
      <c r="X89" s="224" t="s">
        <v>272</v>
      </c>
      <c r="Y89" s="213"/>
      <c r="Z89" s="213"/>
      <c r="AA89" s="213"/>
      <c r="AB89" s="213"/>
      <c r="AC89" s="213"/>
      <c r="AD89" s="213"/>
      <c r="AE89" s="213"/>
      <c r="AF89" s="213"/>
      <c r="AG89" s="213" t="s">
        <v>273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49">
        <v>75</v>
      </c>
      <c r="B90" s="250" t="s">
        <v>1780</v>
      </c>
      <c r="C90" s="260" t="s">
        <v>1781</v>
      </c>
      <c r="D90" s="251" t="s">
        <v>659</v>
      </c>
      <c r="E90" s="252">
        <v>1</v>
      </c>
      <c r="F90" s="253"/>
      <c r="G90" s="254">
        <f>ROUND(E90*F90,2)</f>
        <v>0</v>
      </c>
      <c r="H90" s="253"/>
      <c r="I90" s="254">
        <f>ROUND(E90*H90,2)</f>
        <v>0</v>
      </c>
      <c r="J90" s="253"/>
      <c r="K90" s="254">
        <f>ROUND(E90*J90,2)</f>
        <v>0</v>
      </c>
      <c r="L90" s="254">
        <v>21</v>
      </c>
      <c r="M90" s="254">
        <f>G90*(1+L90/100)</f>
        <v>0</v>
      </c>
      <c r="N90" s="252">
        <v>0</v>
      </c>
      <c r="O90" s="252">
        <f>ROUND(E90*N90,2)</f>
        <v>0</v>
      </c>
      <c r="P90" s="252">
        <v>0</v>
      </c>
      <c r="Q90" s="252">
        <f>ROUND(E90*P90,2)</f>
        <v>0</v>
      </c>
      <c r="R90" s="254"/>
      <c r="S90" s="254" t="s">
        <v>414</v>
      </c>
      <c r="T90" s="255" t="s">
        <v>420</v>
      </c>
      <c r="U90" s="224">
        <v>0</v>
      </c>
      <c r="V90" s="224">
        <f>ROUND(E90*U90,2)</f>
        <v>0</v>
      </c>
      <c r="W90" s="224"/>
      <c r="X90" s="224" t="s">
        <v>272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273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49">
        <v>76</v>
      </c>
      <c r="B91" s="250" t="s">
        <v>1782</v>
      </c>
      <c r="C91" s="260" t="s">
        <v>1783</v>
      </c>
      <c r="D91" s="251" t="s">
        <v>659</v>
      </c>
      <c r="E91" s="252">
        <v>1</v>
      </c>
      <c r="F91" s="253"/>
      <c r="G91" s="254">
        <f>ROUND(E91*F91,2)</f>
        <v>0</v>
      </c>
      <c r="H91" s="253"/>
      <c r="I91" s="254">
        <f>ROUND(E91*H91,2)</f>
        <v>0</v>
      </c>
      <c r="J91" s="253"/>
      <c r="K91" s="254">
        <f>ROUND(E91*J91,2)</f>
        <v>0</v>
      </c>
      <c r="L91" s="254">
        <v>21</v>
      </c>
      <c r="M91" s="254">
        <f>G91*(1+L91/100)</f>
        <v>0</v>
      </c>
      <c r="N91" s="252">
        <v>0</v>
      </c>
      <c r="O91" s="252">
        <f>ROUND(E91*N91,2)</f>
        <v>0</v>
      </c>
      <c r="P91" s="252">
        <v>0</v>
      </c>
      <c r="Q91" s="252">
        <f>ROUND(E91*P91,2)</f>
        <v>0</v>
      </c>
      <c r="R91" s="254"/>
      <c r="S91" s="254" t="s">
        <v>414</v>
      </c>
      <c r="T91" s="255" t="s">
        <v>420</v>
      </c>
      <c r="U91" s="224">
        <v>0</v>
      </c>
      <c r="V91" s="224">
        <f>ROUND(E91*U91,2)</f>
        <v>0</v>
      </c>
      <c r="W91" s="224"/>
      <c r="X91" s="224" t="s">
        <v>272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273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49">
        <v>77</v>
      </c>
      <c r="B92" s="250" t="s">
        <v>1784</v>
      </c>
      <c r="C92" s="260" t="s">
        <v>1785</v>
      </c>
      <c r="D92" s="251" t="s">
        <v>659</v>
      </c>
      <c r="E92" s="252">
        <v>1</v>
      </c>
      <c r="F92" s="253"/>
      <c r="G92" s="254">
        <f>ROUND(E92*F92,2)</f>
        <v>0</v>
      </c>
      <c r="H92" s="253"/>
      <c r="I92" s="254">
        <f>ROUND(E92*H92,2)</f>
        <v>0</v>
      </c>
      <c r="J92" s="253"/>
      <c r="K92" s="254">
        <f>ROUND(E92*J92,2)</f>
        <v>0</v>
      </c>
      <c r="L92" s="254">
        <v>21</v>
      </c>
      <c r="M92" s="254">
        <f>G92*(1+L92/100)</f>
        <v>0</v>
      </c>
      <c r="N92" s="252">
        <v>0</v>
      </c>
      <c r="O92" s="252">
        <f>ROUND(E92*N92,2)</f>
        <v>0</v>
      </c>
      <c r="P92" s="252">
        <v>0</v>
      </c>
      <c r="Q92" s="252">
        <f>ROUND(E92*P92,2)</f>
        <v>0</v>
      </c>
      <c r="R92" s="254"/>
      <c r="S92" s="254" t="s">
        <v>414</v>
      </c>
      <c r="T92" s="255" t="s">
        <v>420</v>
      </c>
      <c r="U92" s="224">
        <v>0</v>
      </c>
      <c r="V92" s="224">
        <f>ROUND(E92*U92,2)</f>
        <v>0</v>
      </c>
      <c r="W92" s="224"/>
      <c r="X92" s="224" t="s">
        <v>272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273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49">
        <v>78</v>
      </c>
      <c r="B93" s="250" t="s">
        <v>1786</v>
      </c>
      <c r="C93" s="260" t="s">
        <v>1787</v>
      </c>
      <c r="D93" s="251" t="s">
        <v>659</v>
      </c>
      <c r="E93" s="252">
        <v>1</v>
      </c>
      <c r="F93" s="253"/>
      <c r="G93" s="254">
        <f>ROUND(E93*F93,2)</f>
        <v>0</v>
      </c>
      <c r="H93" s="253"/>
      <c r="I93" s="254">
        <f>ROUND(E93*H93,2)</f>
        <v>0</v>
      </c>
      <c r="J93" s="253"/>
      <c r="K93" s="254">
        <f>ROUND(E93*J93,2)</f>
        <v>0</v>
      </c>
      <c r="L93" s="254">
        <v>21</v>
      </c>
      <c r="M93" s="254">
        <f>G93*(1+L93/100)</f>
        <v>0</v>
      </c>
      <c r="N93" s="252">
        <v>0</v>
      </c>
      <c r="O93" s="252">
        <f>ROUND(E93*N93,2)</f>
        <v>0</v>
      </c>
      <c r="P93" s="252">
        <v>0</v>
      </c>
      <c r="Q93" s="252">
        <f>ROUND(E93*P93,2)</f>
        <v>0</v>
      </c>
      <c r="R93" s="254"/>
      <c r="S93" s="254" t="s">
        <v>414</v>
      </c>
      <c r="T93" s="255" t="s">
        <v>420</v>
      </c>
      <c r="U93" s="224">
        <v>0</v>
      </c>
      <c r="V93" s="224">
        <f>ROUND(E93*U93,2)</f>
        <v>0</v>
      </c>
      <c r="W93" s="224"/>
      <c r="X93" s="224" t="s">
        <v>272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273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49">
        <v>79</v>
      </c>
      <c r="B94" s="250" t="s">
        <v>1788</v>
      </c>
      <c r="C94" s="260" t="s">
        <v>1789</v>
      </c>
      <c r="D94" s="251" t="s">
        <v>659</v>
      </c>
      <c r="E94" s="252">
        <v>1</v>
      </c>
      <c r="F94" s="253"/>
      <c r="G94" s="254">
        <f>ROUND(E94*F94,2)</f>
        <v>0</v>
      </c>
      <c r="H94" s="253"/>
      <c r="I94" s="254">
        <f>ROUND(E94*H94,2)</f>
        <v>0</v>
      </c>
      <c r="J94" s="253"/>
      <c r="K94" s="254">
        <f>ROUND(E94*J94,2)</f>
        <v>0</v>
      </c>
      <c r="L94" s="254">
        <v>21</v>
      </c>
      <c r="M94" s="254">
        <f>G94*(1+L94/100)</f>
        <v>0</v>
      </c>
      <c r="N94" s="252">
        <v>0</v>
      </c>
      <c r="O94" s="252">
        <f>ROUND(E94*N94,2)</f>
        <v>0</v>
      </c>
      <c r="P94" s="252">
        <v>0</v>
      </c>
      <c r="Q94" s="252">
        <f>ROUND(E94*P94,2)</f>
        <v>0</v>
      </c>
      <c r="R94" s="254"/>
      <c r="S94" s="254" t="s">
        <v>414</v>
      </c>
      <c r="T94" s="255" t="s">
        <v>420</v>
      </c>
      <c r="U94" s="224">
        <v>0</v>
      </c>
      <c r="V94" s="224">
        <f>ROUND(E94*U94,2)</f>
        <v>0</v>
      </c>
      <c r="W94" s="224"/>
      <c r="X94" s="224" t="s">
        <v>272</v>
      </c>
      <c r="Y94" s="213"/>
      <c r="Z94" s="213"/>
      <c r="AA94" s="213"/>
      <c r="AB94" s="213"/>
      <c r="AC94" s="213"/>
      <c r="AD94" s="213"/>
      <c r="AE94" s="213"/>
      <c r="AF94" s="213"/>
      <c r="AG94" s="213" t="s">
        <v>273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5">
      <c r="A95" s="249">
        <v>80</v>
      </c>
      <c r="B95" s="250" t="s">
        <v>1790</v>
      </c>
      <c r="C95" s="260" t="s">
        <v>1791</v>
      </c>
      <c r="D95" s="251" t="s">
        <v>659</v>
      </c>
      <c r="E95" s="252">
        <v>1</v>
      </c>
      <c r="F95" s="253"/>
      <c r="G95" s="254">
        <f>ROUND(E95*F95,2)</f>
        <v>0</v>
      </c>
      <c r="H95" s="253"/>
      <c r="I95" s="254">
        <f>ROUND(E95*H95,2)</f>
        <v>0</v>
      </c>
      <c r="J95" s="253"/>
      <c r="K95" s="254">
        <f>ROUND(E95*J95,2)</f>
        <v>0</v>
      </c>
      <c r="L95" s="254">
        <v>21</v>
      </c>
      <c r="M95" s="254">
        <f>G95*(1+L95/100)</f>
        <v>0</v>
      </c>
      <c r="N95" s="252">
        <v>0</v>
      </c>
      <c r="O95" s="252">
        <f>ROUND(E95*N95,2)</f>
        <v>0</v>
      </c>
      <c r="P95" s="252">
        <v>0</v>
      </c>
      <c r="Q95" s="252">
        <f>ROUND(E95*P95,2)</f>
        <v>0</v>
      </c>
      <c r="R95" s="254"/>
      <c r="S95" s="254" t="s">
        <v>414</v>
      </c>
      <c r="T95" s="255" t="s">
        <v>420</v>
      </c>
      <c r="U95" s="224">
        <v>0</v>
      </c>
      <c r="V95" s="224">
        <f>ROUND(E95*U95,2)</f>
        <v>0</v>
      </c>
      <c r="W95" s="224"/>
      <c r="X95" s="224" t="s">
        <v>272</v>
      </c>
      <c r="Y95" s="213"/>
      <c r="Z95" s="213"/>
      <c r="AA95" s="213"/>
      <c r="AB95" s="213"/>
      <c r="AC95" s="213"/>
      <c r="AD95" s="213"/>
      <c r="AE95" s="213"/>
      <c r="AF95" s="213"/>
      <c r="AG95" s="213" t="s">
        <v>273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49">
        <v>81</v>
      </c>
      <c r="B96" s="250" t="s">
        <v>1792</v>
      </c>
      <c r="C96" s="260" t="s">
        <v>1793</v>
      </c>
      <c r="D96" s="251" t="s">
        <v>659</v>
      </c>
      <c r="E96" s="252">
        <v>1</v>
      </c>
      <c r="F96" s="253"/>
      <c r="G96" s="254">
        <f>ROUND(E96*F96,2)</f>
        <v>0</v>
      </c>
      <c r="H96" s="253"/>
      <c r="I96" s="254">
        <f>ROUND(E96*H96,2)</f>
        <v>0</v>
      </c>
      <c r="J96" s="253"/>
      <c r="K96" s="254">
        <f>ROUND(E96*J96,2)</f>
        <v>0</v>
      </c>
      <c r="L96" s="254">
        <v>21</v>
      </c>
      <c r="M96" s="254">
        <f>G96*(1+L96/100)</f>
        <v>0</v>
      </c>
      <c r="N96" s="252">
        <v>0</v>
      </c>
      <c r="O96" s="252">
        <f>ROUND(E96*N96,2)</f>
        <v>0</v>
      </c>
      <c r="P96" s="252">
        <v>0</v>
      </c>
      <c r="Q96" s="252">
        <f>ROUND(E96*P96,2)</f>
        <v>0</v>
      </c>
      <c r="R96" s="254"/>
      <c r="S96" s="254" t="s">
        <v>414</v>
      </c>
      <c r="T96" s="255" t="s">
        <v>420</v>
      </c>
      <c r="U96" s="224">
        <v>0</v>
      </c>
      <c r="V96" s="224">
        <f>ROUND(E96*U96,2)</f>
        <v>0</v>
      </c>
      <c r="W96" s="224"/>
      <c r="X96" s="224" t="s">
        <v>272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273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5">
      <c r="A97" s="249">
        <v>82</v>
      </c>
      <c r="B97" s="250" t="s">
        <v>1794</v>
      </c>
      <c r="C97" s="260" t="s">
        <v>1795</v>
      </c>
      <c r="D97" s="251" t="s">
        <v>659</v>
      </c>
      <c r="E97" s="252">
        <v>1</v>
      </c>
      <c r="F97" s="253"/>
      <c r="G97" s="254">
        <f>ROUND(E97*F97,2)</f>
        <v>0</v>
      </c>
      <c r="H97" s="253"/>
      <c r="I97" s="254">
        <f>ROUND(E97*H97,2)</f>
        <v>0</v>
      </c>
      <c r="J97" s="253"/>
      <c r="K97" s="254">
        <f>ROUND(E97*J97,2)</f>
        <v>0</v>
      </c>
      <c r="L97" s="254">
        <v>21</v>
      </c>
      <c r="M97" s="254">
        <f>G97*(1+L97/100)</f>
        <v>0</v>
      </c>
      <c r="N97" s="252">
        <v>0</v>
      </c>
      <c r="O97" s="252">
        <f>ROUND(E97*N97,2)</f>
        <v>0</v>
      </c>
      <c r="P97" s="252">
        <v>0</v>
      </c>
      <c r="Q97" s="252">
        <f>ROUND(E97*P97,2)</f>
        <v>0</v>
      </c>
      <c r="R97" s="254"/>
      <c r="S97" s="254" t="s">
        <v>414</v>
      </c>
      <c r="T97" s="255" t="s">
        <v>420</v>
      </c>
      <c r="U97" s="224">
        <v>0</v>
      </c>
      <c r="V97" s="224">
        <f>ROUND(E97*U97,2)</f>
        <v>0</v>
      </c>
      <c r="W97" s="224"/>
      <c r="X97" s="224" t="s">
        <v>272</v>
      </c>
      <c r="Y97" s="213"/>
      <c r="Z97" s="213"/>
      <c r="AA97" s="213"/>
      <c r="AB97" s="213"/>
      <c r="AC97" s="213"/>
      <c r="AD97" s="213"/>
      <c r="AE97" s="213"/>
      <c r="AF97" s="213"/>
      <c r="AG97" s="213" t="s">
        <v>273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5">
      <c r="A98" s="249">
        <v>83</v>
      </c>
      <c r="B98" s="250" t="s">
        <v>1796</v>
      </c>
      <c r="C98" s="260" t="s">
        <v>1797</v>
      </c>
      <c r="D98" s="251" t="s">
        <v>659</v>
      </c>
      <c r="E98" s="252">
        <v>1</v>
      </c>
      <c r="F98" s="253"/>
      <c r="G98" s="254">
        <f>ROUND(E98*F98,2)</f>
        <v>0</v>
      </c>
      <c r="H98" s="253"/>
      <c r="I98" s="254">
        <f>ROUND(E98*H98,2)</f>
        <v>0</v>
      </c>
      <c r="J98" s="253"/>
      <c r="K98" s="254">
        <f>ROUND(E98*J98,2)</f>
        <v>0</v>
      </c>
      <c r="L98" s="254">
        <v>21</v>
      </c>
      <c r="M98" s="254">
        <f>G98*(1+L98/100)</f>
        <v>0</v>
      </c>
      <c r="N98" s="252">
        <v>0</v>
      </c>
      <c r="O98" s="252">
        <f>ROUND(E98*N98,2)</f>
        <v>0</v>
      </c>
      <c r="P98" s="252">
        <v>0</v>
      </c>
      <c r="Q98" s="252">
        <f>ROUND(E98*P98,2)</f>
        <v>0</v>
      </c>
      <c r="R98" s="254"/>
      <c r="S98" s="254" t="s">
        <v>414</v>
      </c>
      <c r="T98" s="255" t="s">
        <v>420</v>
      </c>
      <c r="U98" s="224">
        <v>0</v>
      </c>
      <c r="V98" s="224">
        <f>ROUND(E98*U98,2)</f>
        <v>0</v>
      </c>
      <c r="W98" s="224"/>
      <c r="X98" s="224" t="s">
        <v>272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273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49">
        <v>84</v>
      </c>
      <c r="B99" s="250" t="s">
        <v>1798</v>
      </c>
      <c r="C99" s="260" t="s">
        <v>1799</v>
      </c>
      <c r="D99" s="251" t="s">
        <v>659</v>
      </c>
      <c r="E99" s="252">
        <v>1</v>
      </c>
      <c r="F99" s="253"/>
      <c r="G99" s="254">
        <f>ROUND(E99*F99,2)</f>
        <v>0</v>
      </c>
      <c r="H99" s="253"/>
      <c r="I99" s="254">
        <f>ROUND(E99*H99,2)</f>
        <v>0</v>
      </c>
      <c r="J99" s="253"/>
      <c r="K99" s="254">
        <f>ROUND(E99*J99,2)</f>
        <v>0</v>
      </c>
      <c r="L99" s="254">
        <v>21</v>
      </c>
      <c r="M99" s="254">
        <f>G99*(1+L99/100)</f>
        <v>0</v>
      </c>
      <c r="N99" s="252">
        <v>0</v>
      </c>
      <c r="O99" s="252">
        <f>ROUND(E99*N99,2)</f>
        <v>0</v>
      </c>
      <c r="P99" s="252">
        <v>0</v>
      </c>
      <c r="Q99" s="252">
        <f>ROUND(E99*P99,2)</f>
        <v>0</v>
      </c>
      <c r="R99" s="254"/>
      <c r="S99" s="254" t="s">
        <v>414</v>
      </c>
      <c r="T99" s="255" t="s">
        <v>420</v>
      </c>
      <c r="U99" s="224">
        <v>0</v>
      </c>
      <c r="V99" s="224">
        <f>ROUND(E99*U99,2)</f>
        <v>0</v>
      </c>
      <c r="W99" s="224"/>
      <c r="X99" s="224" t="s">
        <v>272</v>
      </c>
      <c r="Y99" s="213"/>
      <c r="Z99" s="213"/>
      <c r="AA99" s="213"/>
      <c r="AB99" s="213"/>
      <c r="AC99" s="213"/>
      <c r="AD99" s="213"/>
      <c r="AE99" s="213"/>
      <c r="AF99" s="213"/>
      <c r="AG99" s="213" t="s">
        <v>273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5">
      <c r="A100" s="249">
        <v>85</v>
      </c>
      <c r="B100" s="250" t="s">
        <v>1800</v>
      </c>
      <c r="C100" s="260" t="s">
        <v>981</v>
      </c>
      <c r="D100" s="251" t="s">
        <v>659</v>
      </c>
      <c r="E100" s="252">
        <v>1</v>
      </c>
      <c r="F100" s="253"/>
      <c r="G100" s="254">
        <f>ROUND(E100*F100,2)</f>
        <v>0</v>
      </c>
      <c r="H100" s="253"/>
      <c r="I100" s="254">
        <f>ROUND(E100*H100,2)</f>
        <v>0</v>
      </c>
      <c r="J100" s="253"/>
      <c r="K100" s="254">
        <f>ROUND(E100*J100,2)</f>
        <v>0</v>
      </c>
      <c r="L100" s="254">
        <v>21</v>
      </c>
      <c r="M100" s="254">
        <f>G100*(1+L100/100)</f>
        <v>0</v>
      </c>
      <c r="N100" s="252">
        <v>0</v>
      </c>
      <c r="O100" s="252">
        <f>ROUND(E100*N100,2)</f>
        <v>0</v>
      </c>
      <c r="P100" s="252">
        <v>0</v>
      </c>
      <c r="Q100" s="252">
        <f>ROUND(E100*P100,2)</f>
        <v>0</v>
      </c>
      <c r="R100" s="254"/>
      <c r="S100" s="254" t="s">
        <v>414</v>
      </c>
      <c r="T100" s="255" t="s">
        <v>420</v>
      </c>
      <c r="U100" s="224">
        <v>0</v>
      </c>
      <c r="V100" s="224">
        <f>ROUND(E100*U100,2)</f>
        <v>0</v>
      </c>
      <c r="W100" s="224"/>
      <c r="X100" s="224" t="s">
        <v>272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273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49">
        <v>86</v>
      </c>
      <c r="B101" s="250" t="s">
        <v>1801</v>
      </c>
      <c r="C101" s="260" t="s">
        <v>1802</v>
      </c>
      <c r="D101" s="251" t="s">
        <v>659</v>
      </c>
      <c r="E101" s="252">
        <v>1</v>
      </c>
      <c r="F101" s="253"/>
      <c r="G101" s="254">
        <f>ROUND(E101*F101,2)</f>
        <v>0</v>
      </c>
      <c r="H101" s="253"/>
      <c r="I101" s="254">
        <f>ROUND(E101*H101,2)</f>
        <v>0</v>
      </c>
      <c r="J101" s="253"/>
      <c r="K101" s="254">
        <f>ROUND(E101*J101,2)</f>
        <v>0</v>
      </c>
      <c r="L101" s="254">
        <v>21</v>
      </c>
      <c r="M101" s="254">
        <f>G101*(1+L101/100)</f>
        <v>0</v>
      </c>
      <c r="N101" s="252">
        <v>0</v>
      </c>
      <c r="O101" s="252">
        <f>ROUND(E101*N101,2)</f>
        <v>0</v>
      </c>
      <c r="P101" s="252">
        <v>0</v>
      </c>
      <c r="Q101" s="252">
        <f>ROUND(E101*P101,2)</f>
        <v>0</v>
      </c>
      <c r="R101" s="254"/>
      <c r="S101" s="254" t="s">
        <v>414</v>
      </c>
      <c r="T101" s="255" t="s">
        <v>420</v>
      </c>
      <c r="U101" s="224">
        <v>0</v>
      </c>
      <c r="V101" s="224">
        <f>ROUND(E101*U101,2)</f>
        <v>0</v>
      </c>
      <c r="W101" s="224"/>
      <c r="X101" s="224" t="s">
        <v>272</v>
      </c>
      <c r="Y101" s="213"/>
      <c r="Z101" s="213"/>
      <c r="AA101" s="213"/>
      <c r="AB101" s="213"/>
      <c r="AC101" s="213"/>
      <c r="AD101" s="213"/>
      <c r="AE101" s="213"/>
      <c r="AF101" s="213"/>
      <c r="AG101" s="213" t="s">
        <v>273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49">
        <v>87</v>
      </c>
      <c r="B102" s="250" t="s">
        <v>1803</v>
      </c>
      <c r="C102" s="260" t="s">
        <v>1804</v>
      </c>
      <c r="D102" s="251" t="s">
        <v>659</v>
      </c>
      <c r="E102" s="252">
        <v>1</v>
      </c>
      <c r="F102" s="253"/>
      <c r="G102" s="254">
        <f>ROUND(E102*F102,2)</f>
        <v>0</v>
      </c>
      <c r="H102" s="253"/>
      <c r="I102" s="254">
        <f>ROUND(E102*H102,2)</f>
        <v>0</v>
      </c>
      <c r="J102" s="253"/>
      <c r="K102" s="254">
        <f>ROUND(E102*J102,2)</f>
        <v>0</v>
      </c>
      <c r="L102" s="254">
        <v>21</v>
      </c>
      <c r="M102" s="254">
        <f>G102*(1+L102/100)</f>
        <v>0</v>
      </c>
      <c r="N102" s="252">
        <v>0</v>
      </c>
      <c r="O102" s="252">
        <f>ROUND(E102*N102,2)</f>
        <v>0</v>
      </c>
      <c r="P102" s="252">
        <v>0</v>
      </c>
      <c r="Q102" s="252">
        <f>ROUND(E102*P102,2)</f>
        <v>0</v>
      </c>
      <c r="R102" s="254"/>
      <c r="S102" s="254" t="s">
        <v>414</v>
      </c>
      <c r="T102" s="255" t="s">
        <v>420</v>
      </c>
      <c r="U102" s="224">
        <v>0</v>
      </c>
      <c r="V102" s="224">
        <f>ROUND(E102*U102,2)</f>
        <v>0</v>
      </c>
      <c r="W102" s="224"/>
      <c r="X102" s="224" t="s">
        <v>272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273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49">
        <v>88</v>
      </c>
      <c r="B103" s="250" t="s">
        <v>1805</v>
      </c>
      <c r="C103" s="260" t="s">
        <v>1806</v>
      </c>
      <c r="D103" s="251" t="s">
        <v>659</v>
      </c>
      <c r="E103" s="252">
        <v>1</v>
      </c>
      <c r="F103" s="253"/>
      <c r="G103" s="254">
        <f>ROUND(E103*F103,2)</f>
        <v>0</v>
      </c>
      <c r="H103" s="253"/>
      <c r="I103" s="254">
        <f>ROUND(E103*H103,2)</f>
        <v>0</v>
      </c>
      <c r="J103" s="253"/>
      <c r="K103" s="254">
        <f>ROUND(E103*J103,2)</f>
        <v>0</v>
      </c>
      <c r="L103" s="254">
        <v>21</v>
      </c>
      <c r="M103" s="254">
        <f>G103*(1+L103/100)</f>
        <v>0</v>
      </c>
      <c r="N103" s="252">
        <v>0</v>
      </c>
      <c r="O103" s="252">
        <f>ROUND(E103*N103,2)</f>
        <v>0</v>
      </c>
      <c r="P103" s="252">
        <v>0</v>
      </c>
      <c r="Q103" s="252">
        <f>ROUND(E103*P103,2)</f>
        <v>0</v>
      </c>
      <c r="R103" s="254"/>
      <c r="S103" s="254" t="s">
        <v>414</v>
      </c>
      <c r="T103" s="255" t="s">
        <v>420</v>
      </c>
      <c r="U103" s="224">
        <v>0</v>
      </c>
      <c r="V103" s="224">
        <f>ROUND(E103*U103,2)</f>
        <v>0</v>
      </c>
      <c r="W103" s="224"/>
      <c r="X103" s="224" t="s">
        <v>272</v>
      </c>
      <c r="Y103" s="213"/>
      <c r="Z103" s="213"/>
      <c r="AA103" s="213"/>
      <c r="AB103" s="213"/>
      <c r="AC103" s="213"/>
      <c r="AD103" s="213"/>
      <c r="AE103" s="213"/>
      <c r="AF103" s="213"/>
      <c r="AG103" s="213" t="s">
        <v>273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ht="13" x14ac:dyDescent="0.25">
      <c r="A104" s="232" t="s">
        <v>265</v>
      </c>
      <c r="B104" s="233" t="s">
        <v>161</v>
      </c>
      <c r="C104" s="257" t="s">
        <v>162</v>
      </c>
      <c r="D104" s="234"/>
      <c r="E104" s="235"/>
      <c r="F104" s="236"/>
      <c r="G104" s="236">
        <f>SUMIF(AG105:AG105,"&lt;&gt;NOR",G105:G105)</f>
        <v>0</v>
      </c>
      <c r="H104" s="236"/>
      <c r="I104" s="236">
        <f>SUM(I105:I105)</f>
        <v>0</v>
      </c>
      <c r="J104" s="236"/>
      <c r="K104" s="236">
        <f>SUM(K105:K105)</f>
        <v>0</v>
      </c>
      <c r="L104" s="236"/>
      <c r="M104" s="236">
        <f>SUM(M105:M105)</f>
        <v>0</v>
      </c>
      <c r="N104" s="235"/>
      <c r="O104" s="235">
        <f>SUM(O105:O105)</f>
        <v>0</v>
      </c>
      <c r="P104" s="235"/>
      <c r="Q104" s="235">
        <f>SUM(Q105:Q105)</f>
        <v>0</v>
      </c>
      <c r="R104" s="236"/>
      <c r="S104" s="236"/>
      <c r="T104" s="237"/>
      <c r="U104" s="231"/>
      <c r="V104" s="231">
        <f>SUM(V105:V105)</f>
        <v>0</v>
      </c>
      <c r="W104" s="231"/>
      <c r="X104" s="231"/>
      <c r="AG104" t="s">
        <v>266</v>
      </c>
    </row>
    <row r="105" spans="1:60" outlineLevel="1" x14ac:dyDescent="0.25">
      <c r="A105" s="242">
        <v>89</v>
      </c>
      <c r="B105" s="243" t="s">
        <v>1756</v>
      </c>
      <c r="C105" s="258" t="s">
        <v>1757</v>
      </c>
      <c r="D105" s="244" t="s">
        <v>659</v>
      </c>
      <c r="E105" s="245">
        <v>1</v>
      </c>
      <c r="F105" s="246"/>
      <c r="G105" s="247">
        <f>ROUND(E105*F105,2)</f>
        <v>0</v>
      </c>
      <c r="H105" s="246"/>
      <c r="I105" s="247">
        <f>ROUND(E105*H105,2)</f>
        <v>0</v>
      </c>
      <c r="J105" s="246"/>
      <c r="K105" s="247">
        <f>ROUND(E105*J105,2)</f>
        <v>0</v>
      </c>
      <c r="L105" s="247">
        <v>21</v>
      </c>
      <c r="M105" s="247">
        <f>G105*(1+L105/100)</f>
        <v>0</v>
      </c>
      <c r="N105" s="245">
        <v>0</v>
      </c>
      <c r="O105" s="245">
        <f>ROUND(E105*N105,2)</f>
        <v>0</v>
      </c>
      <c r="P105" s="245">
        <v>0</v>
      </c>
      <c r="Q105" s="245">
        <f>ROUND(E105*P105,2)</f>
        <v>0</v>
      </c>
      <c r="R105" s="247"/>
      <c r="S105" s="247" t="s">
        <v>414</v>
      </c>
      <c r="T105" s="248" t="s">
        <v>420</v>
      </c>
      <c r="U105" s="224">
        <v>0</v>
      </c>
      <c r="V105" s="224">
        <f>ROUND(E105*U105,2)</f>
        <v>0</v>
      </c>
      <c r="W105" s="224"/>
      <c r="X105" s="224" t="s">
        <v>272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366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x14ac:dyDescent="0.25">
      <c r="A106" s="3"/>
      <c r="B106" s="4"/>
      <c r="C106" s="262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v>15</v>
      </c>
      <c r="AF106">
        <v>21</v>
      </c>
      <c r="AG106" t="s">
        <v>252</v>
      </c>
    </row>
    <row r="107" spans="1:60" ht="13" x14ac:dyDescent="0.25">
      <c r="A107" s="216"/>
      <c r="B107" s="217" t="s">
        <v>29</v>
      </c>
      <c r="C107" s="263"/>
      <c r="D107" s="218"/>
      <c r="E107" s="219"/>
      <c r="F107" s="219"/>
      <c r="G107" s="241">
        <f>G8+G14+G20+G37+G55+G76+G78+G104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E107">
        <f>SUMIF(L7:L105,AE106,G7:G105)</f>
        <v>0</v>
      </c>
      <c r="AF107">
        <f>SUMIF(L7:L105,AF106,G7:G105)</f>
        <v>0</v>
      </c>
      <c r="AG107" t="s">
        <v>456</v>
      </c>
    </row>
    <row r="108" spans="1:60" x14ac:dyDescent="0.25">
      <c r="C108" s="264"/>
      <c r="D108" s="10"/>
      <c r="AG108" t="s">
        <v>457</v>
      </c>
    </row>
    <row r="109" spans="1:60" x14ac:dyDescent="0.25">
      <c r="D109" s="10"/>
    </row>
    <row r="110" spans="1:60" x14ac:dyDescent="0.25">
      <c r="D110" s="10"/>
    </row>
    <row r="111" spans="1:60" x14ac:dyDescent="0.25">
      <c r="D111" s="10"/>
    </row>
    <row r="112" spans="1:60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5">
    <mergeCell ref="A1:G1"/>
    <mergeCell ref="C2:G2"/>
    <mergeCell ref="C3:G3"/>
    <mergeCell ref="C4:G4"/>
    <mergeCell ref="C21:G2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70</v>
      </c>
      <c r="C3" s="202" t="s">
        <v>71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72</v>
      </c>
      <c r="C4" s="205" t="s">
        <v>73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159</v>
      </c>
      <c r="C8" s="257" t="s">
        <v>160</v>
      </c>
      <c r="D8" s="234"/>
      <c r="E8" s="235"/>
      <c r="F8" s="236"/>
      <c r="G8" s="236">
        <f>SUMIF(AG9:AG20,"&lt;&gt;NOR",G9:G20)</f>
        <v>0</v>
      </c>
      <c r="H8" s="236"/>
      <c r="I8" s="236">
        <f>SUM(I9:I20)</f>
        <v>0</v>
      </c>
      <c r="J8" s="236"/>
      <c r="K8" s="236">
        <f>SUM(K9:K20)</f>
        <v>0</v>
      </c>
      <c r="L8" s="236"/>
      <c r="M8" s="236">
        <f>SUM(M9:M20)</f>
        <v>0</v>
      </c>
      <c r="N8" s="235"/>
      <c r="O8" s="235">
        <f>SUM(O9:O20)</f>
        <v>0</v>
      </c>
      <c r="P8" s="235"/>
      <c r="Q8" s="235">
        <f>SUM(Q9:Q20)</f>
        <v>0</v>
      </c>
      <c r="R8" s="236"/>
      <c r="S8" s="236"/>
      <c r="T8" s="237"/>
      <c r="U8" s="231"/>
      <c r="V8" s="231">
        <f>SUM(V9:V20)</f>
        <v>0</v>
      </c>
      <c r="W8" s="231"/>
      <c r="X8" s="231"/>
      <c r="AG8" t="s">
        <v>266</v>
      </c>
    </row>
    <row r="9" spans="1:60" outlineLevel="1" x14ac:dyDescent="0.25">
      <c r="A9" s="249">
        <v>1</v>
      </c>
      <c r="B9" s="250" t="s">
        <v>1807</v>
      </c>
      <c r="C9" s="260" t="s">
        <v>1808</v>
      </c>
      <c r="D9" s="251" t="s">
        <v>1809</v>
      </c>
      <c r="E9" s="252">
        <v>1</v>
      </c>
      <c r="F9" s="253"/>
      <c r="G9" s="254">
        <f>ROUND(E9*F9,2)</f>
        <v>0</v>
      </c>
      <c r="H9" s="253"/>
      <c r="I9" s="254">
        <f>ROUND(E9*H9,2)</f>
        <v>0</v>
      </c>
      <c r="J9" s="253"/>
      <c r="K9" s="254">
        <f>ROUND(E9*J9,2)</f>
        <v>0</v>
      </c>
      <c r="L9" s="254">
        <v>21</v>
      </c>
      <c r="M9" s="254">
        <f>G9*(1+L9/100)</f>
        <v>0</v>
      </c>
      <c r="N9" s="252">
        <v>0</v>
      </c>
      <c r="O9" s="252">
        <f>ROUND(E9*N9,2)</f>
        <v>0</v>
      </c>
      <c r="P9" s="252">
        <v>0</v>
      </c>
      <c r="Q9" s="252">
        <f>ROUND(E9*P9,2)</f>
        <v>0</v>
      </c>
      <c r="R9" s="254"/>
      <c r="S9" s="254" t="s">
        <v>414</v>
      </c>
      <c r="T9" s="255" t="s">
        <v>420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416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49">
        <v>2</v>
      </c>
      <c r="B10" s="250" t="s">
        <v>1810</v>
      </c>
      <c r="C10" s="260" t="s">
        <v>1811</v>
      </c>
      <c r="D10" s="251" t="s">
        <v>1809</v>
      </c>
      <c r="E10" s="252">
        <v>1</v>
      </c>
      <c r="F10" s="253"/>
      <c r="G10" s="254">
        <f>ROUND(E10*F10,2)</f>
        <v>0</v>
      </c>
      <c r="H10" s="253"/>
      <c r="I10" s="254">
        <f>ROUND(E10*H10,2)</f>
        <v>0</v>
      </c>
      <c r="J10" s="253"/>
      <c r="K10" s="254">
        <f>ROUND(E10*J10,2)</f>
        <v>0</v>
      </c>
      <c r="L10" s="254">
        <v>21</v>
      </c>
      <c r="M10" s="254">
        <f>G10*(1+L10/100)</f>
        <v>0</v>
      </c>
      <c r="N10" s="252">
        <v>0</v>
      </c>
      <c r="O10" s="252">
        <f>ROUND(E10*N10,2)</f>
        <v>0</v>
      </c>
      <c r="P10" s="252">
        <v>0</v>
      </c>
      <c r="Q10" s="252">
        <f>ROUND(E10*P10,2)</f>
        <v>0</v>
      </c>
      <c r="R10" s="254"/>
      <c r="S10" s="254" t="s">
        <v>414</v>
      </c>
      <c r="T10" s="255" t="s">
        <v>420</v>
      </c>
      <c r="U10" s="224">
        <v>0</v>
      </c>
      <c r="V10" s="224">
        <f>ROUND(E10*U10,2)</f>
        <v>0</v>
      </c>
      <c r="W10" s="224"/>
      <c r="X10" s="224" t="s">
        <v>272</v>
      </c>
      <c r="Y10" s="213"/>
      <c r="Z10" s="213"/>
      <c r="AA10" s="213"/>
      <c r="AB10" s="213"/>
      <c r="AC10" s="213"/>
      <c r="AD10" s="213"/>
      <c r="AE10" s="213"/>
      <c r="AF10" s="213"/>
      <c r="AG10" s="213" t="s">
        <v>416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49">
        <v>3</v>
      </c>
      <c r="B11" s="250" t="s">
        <v>1812</v>
      </c>
      <c r="C11" s="260" t="s">
        <v>1813</v>
      </c>
      <c r="D11" s="251" t="s">
        <v>413</v>
      </c>
      <c r="E11" s="252">
        <v>1</v>
      </c>
      <c r="F11" s="253"/>
      <c r="G11" s="254">
        <f>ROUND(E11*F11,2)</f>
        <v>0</v>
      </c>
      <c r="H11" s="253"/>
      <c r="I11" s="254">
        <f>ROUND(E11*H11,2)</f>
        <v>0</v>
      </c>
      <c r="J11" s="253"/>
      <c r="K11" s="254">
        <f>ROUND(E11*J11,2)</f>
        <v>0</v>
      </c>
      <c r="L11" s="254">
        <v>21</v>
      </c>
      <c r="M11" s="254">
        <f>G11*(1+L11/100)</f>
        <v>0</v>
      </c>
      <c r="N11" s="252">
        <v>0</v>
      </c>
      <c r="O11" s="252">
        <f>ROUND(E11*N11,2)</f>
        <v>0</v>
      </c>
      <c r="P11" s="252">
        <v>0</v>
      </c>
      <c r="Q11" s="252">
        <f>ROUND(E11*P11,2)</f>
        <v>0</v>
      </c>
      <c r="R11" s="254"/>
      <c r="S11" s="254" t="s">
        <v>414</v>
      </c>
      <c r="T11" s="255" t="s">
        <v>420</v>
      </c>
      <c r="U11" s="224">
        <v>0</v>
      </c>
      <c r="V11" s="224">
        <f>ROUND(E11*U11,2)</f>
        <v>0</v>
      </c>
      <c r="W11" s="224"/>
      <c r="X11" s="224" t="s">
        <v>529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802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49">
        <v>4</v>
      </c>
      <c r="B12" s="250" t="s">
        <v>1814</v>
      </c>
      <c r="C12" s="260" t="s">
        <v>1815</v>
      </c>
      <c r="D12" s="251" t="s">
        <v>413</v>
      </c>
      <c r="E12" s="252">
        <v>1</v>
      </c>
      <c r="F12" s="253"/>
      <c r="G12" s="254">
        <f>ROUND(E12*F12,2)</f>
        <v>0</v>
      </c>
      <c r="H12" s="253"/>
      <c r="I12" s="254">
        <f>ROUND(E12*H12,2)</f>
        <v>0</v>
      </c>
      <c r="J12" s="253"/>
      <c r="K12" s="254">
        <f>ROUND(E12*J12,2)</f>
        <v>0</v>
      </c>
      <c r="L12" s="254">
        <v>21</v>
      </c>
      <c r="M12" s="254">
        <f>G12*(1+L12/100)</f>
        <v>0</v>
      </c>
      <c r="N12" s="252">
        <v>0</v>
      </c>
      <c r="O12" s="252">
        <f>ROUND(E12*N12,2)</f>
        <v>0</v>
      </c>
      <c r="P12" s="252">
        <v>0</v>
      </c>
      <c r="Q12" s="252">
        <f>ROUND(E12*P12,2)</f>
        <v>0</v>
      </c>
      <c r="R12" s="254"/>
      <c r="S12" s="254" t="s">
        <v>414</v>
      </c>
      <c r="T12" s="255" t="s">
        <v>420</v>
      </c>
      <c r="U12" s="224">
        <v>0</v>
      </c>
      <c r="V12" s="224">
        <f>ROUND(E12*U12,2)</f>
        <v>0</v>
      </c>
      <c r="W12" s="224"/>
      <c r="X12" s="224" t="s">
        <v>529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802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49">
        <v>5</v>
      </c>
      <c r="B13" s="250" t="s">
        <v>1816</v>
      </c>
      <c r="C13" s="260" t="s">
        <v>1817</v>
      </c>
      <c r="D13" s="251" t="s">
        <v>659</v>
      </c>
      <c r="E13" s="252">
        <v>1</v>
      </c>
      <c r="F13" s="253"/>
      <c r="G13" s="254">
        <f>ROUND(E13*F13,2)</f>
        <v>0</v>
      </c>
      <c r="H13" s="253"/>
      <c r="I13" s="254">
        <f>ROUND(E13*H13,2)</f>
        <v>0</v>
      </c>
      <c r="J13" s="253"/>
      <c r="K13" s="254">
        <f>ROUND(E13*J13,2)</f>
        <v>0</v>
      </c>
      <c r="L13" s="254">
        <v>21</v>
      </c>
      <c r="M13" s="254">
        <f>G13*(1+L13/100)</f>
        <v>0</v>
      </c>
      <c r="N13" s="252">
        <v>0</v>
      </c>
      <c r="O13" s="252">
        <f>ROUND(E13*N13,2)</f>
        <v>0</v>
      </c>
      <c r="P13" s="252">
        <v>0</v>
      </c>
      <c r="Q13" s="252">
        <f>ROUND(E13*P13,2)</f>
        <v>0</v>
      </c>
      <c r="R13" s="254"/>
      <c r="S13" s="254" t="s">
        <v>414</v>
      </c>
      <c r="T13" s="255" t="s">
        <v>420</v>
      </c>
      <c r="U13" s="224">
        <v>0</v>
      </c>
      <c r="V13" s="224">
        <f>ROUND(E13*U13,2)</f>
        <v>0</v>
      </c>
      <c r="W13" s="224"/>
      <c r="X13" s="224" t="s">
        <v>529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1818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42">
        <v>6</v>
      </c>
      <c r="B14" s="243" t="s">
        <v>1819</v>
      </c>
      <c r="C14" s="258" t="s">
        <v>1820</v>
      </c>
      <c r="D14" s="244" t="s">
        <v>1821</v>
      </c>
      <c r="E14" s="245">
        <v>1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21</v>
      </c>
      <c r="M14" s="247">
        <f>G14*(1+L14/100)</f>
        <v>0</v>
      </c>
      <c r="N14" s="245">
        <v>0</v>
      </c>
      <c r="O14" s="245">
        <f>ROUND(E14*N14,2)</f>
        <v>0</v>
      </c>
      <c r="P14" s="245">
        <v>0</v>
      </c>
      <c r="Q14" s="245">
        <f>ROUND(E14*P14,2)</f>
        <v>0</v>
      </c>
      <c r="R14" s="247"/>
      <c r="S14" s="247" t="s">
        <v>414</v>
      </c>
      <c r="T14" s="248" t="s">
        <v>420</v>
      </c>
      <c r="U14" s="224">
        <v>0</v>
      </c>
      <c r="V14" s="224">
        <f>ROUND(E14*U14,2)</f>
        <v>0</v>
      </c>
      <c r="W14" s="224"/>
      <c r="X14" s="224" t="s">
        <v>529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802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61" t="s">
        <v>1822</v>
      </c>
      <c r="D15" s="256"/>
      <c r="E15" s="256"/>
      <c r="F15" s="256"/>
      <c r="G15" s="256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355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42">
        <v>7</v>
      </c>
      <c r="B16" s="243" t="s">
        <v>1823</v>
      </c>
      <c r="C16" s="258" t="s">
        <v>1824</v>
      </c>
      <c r="D16" s="244" t="s">
        <v>1326</v>
      </c>
      <c r="E16" s="245">
        <v>1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21</v>
      </c>
      <c r="M16" s="247">
        <f>G16*(1+L16/100)</f>
        <v>0</v>
      </c>
      <c r="N16" s="245">
        <v>0</v>
      </c>
      <c r="O16" s="245">
        <f>ROUND(E16*N16,2)</f>
        <v>0</v>
      </c>
      <c r="P16" s="245">
        <v>0</v>
      </c>
      <c r="Q16" s="245">
        <f>ROUND(E16*P16,2)</f>
        <v>0</v>
      </c>
      <c r="R16" s="247"/>
      <c r="S16" s="247" t="s">
        <v>414</v>
      </c>
      <c r="T16" s="248" t="s">
        <v>420</v>
      </c>
      <c r="U16" s="224">
        <v>0</v>
      </c>
      <c r="V16" s="224">
        <f>ROUND(E16*U16,2)</f>
        <v>0</v>
      </c>
      <c r="W16" s="224"/>
      <c r="X16" s="224" t="s">
        <v>529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802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>
        <v>8</v>
      </c>
      <c r="B17" s="221" t="s">
        <v>1825</v>
      </c>
      <c r="C17" s="270" t="s">
        <v>1826</v>
      </c>
      <c r="D17" s="222" t="s">
        <v>0</v>
      </c>
      <c r="E17" s="265"/>
      <c r="F17" s="225"/>
      <c r="G17" s="224">
        <f>ROUND(E17*F17,2)</f>
        <v>0</v>
      </c>
      <c r="H17" s="225"/>
      <c r="I17" s="224">
        <f>ROUND(E17*H17,2)</f>
        <v>0</v>
      </c>
      <c r="J17" s="225"/>
      <c r="K17" s="224">
        <f>ROUND(E17*J17,2)</f>
        <v>0</v>
      </c>
      <c r="L17" s="224">
        <v>21</v>
      </c>
      <c r="M17" s="224">
        <f>G17*(1+L17/100)</f>
        <v>0</v>
      </c>
      <c r="N17" s="223">
        <v>0</v>
      </c>
      <c r="O17" s="223">
        <f>ROUND(E17*N17,2)</f>
        <v>0</v>
      </c>
      <c r="P17" s="223">
        <v>0</v>
      </c>
      <c r="Q17" s="223">
        <f>ROUND(E17*P17,2)</f>
        <v>0</v>
      </c>
      <c r="R17" s="224" t="s">
        <v>895</v>
      </c>
      <c r="S17" s="224" t="s">
        <v>801</v>
      </c>
      <c r="T17" s="224" t="s">
        <v>801</v>
      </c>
      <c r="U17" s="224">
        <v>0</v>
      </c>
      <c r="V17" s="224">
        <f>ROUND(E17*U17,2)</f>
        <v>0</v>
      </c>
      <c r="W17" s="224"/>
      <c r="X17" s="224" t="s">
        <v>156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825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71" t="s">
        <v>917</v>
      </c>
      <c r="D18" s="266"/>
      <c r="E18" s="266"/>
      <c r="F18" s="266"/>
      <c r="G18" s="266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13"/>
      <c r="Z18" s="213"/>
      <c r="AA18" s="213"/>
      <c r="AB18" s="213"/>
      <c r="AC18" s="213"/>
      <c r="AD18" s="213"/>
      <c r="AE18" s="213"/>
      <c r="AF18" s="213"/>
      <c r="AG18" s="213" t="s">
        <v>827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30" outlineLevel="1" x14ac:dyDescent="0.25">
      <c r="A19" s="220">
        <v>9</v>
      </c>
      <c r="B19" s="221" t="s">
        <v>1827</v>
      </c>
      <c r="C19" s="270" t="s">
        <v>1828</v>
      </c>
      <c r="D19" s="222" t="s">
        <v>0</v>
      </c>
      <c r="E19" s="265"/>
      <c r="F19" s="225"/>
      <c r="G19" s="224">
        <f>ROUND(E19*F19,2)</f>
        <v>0</v>
      </c>
      <c r="H19" s="225"/>
      <c r="I19" s="224">
        <f>ROUND(E19*H19,2)</f>
        <v>0</v>
      </c>
      <c r="J19" s="225"/>
      <c r="K19" s="224">
        <f>ROUND(E19*J19,2)</f>
        <v>0</v>
      </c>
      <c r="L19" s="224">
        <v>21</v>
      </c>
      <c r="M19" s="224">
        <f>G19*(1+L19/100)</f>
        <v>0</v>
      </c>
      <c r="N19" s="223">
        <v>0</v>
      </c>
      <c r="O19" s="223">
        <f>ROUND(E19*N19,2)</f>
        <v>0</v>
      </c>
      <c r="P19" s="223">
        <v>0</v>
      </c>
      <c r="Q19" s="223">
        <f>ROUND(E19*P19,2)</f>
        <v>0</v>
      </c>
      <c r="R19" s="224" t="s">
        <v>895</v>
      </c>
      <c r="S19" s="224" t="s">
        <v>801</v>
      </c>
      <c r="T19" s="224" t="s">
        <v>801</v>
      </c>
      <c r="U19" s="224">
        <v>0</v>
      </c>
      <c r="V19" s="224">
        <f>ROUND(E19*U19,2)</f>
        <v>0</v>
      </c>
      <c r="W19" s="224"/>
      <c r="X19" s="224" t="s">
        <v>156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825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71" t="s">
        <v>917</v>
      </c>
      <c r="D20" s="266"/>
      <c r="E20" s="266"/>
      <c r="F20" s="266"/>
      <c r="G20" s="266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13"/>
      <c r="Z20" s="213"/>
      <c r="AA20" s="213"/>
      <c r="AB20" s="213"/>
      <c r="AC20" s="213"/>
      <c r="AD20" s="213"/>
      <c r="AE20" s="213"/>
      <c r="AF20" s="213"/>
      <c r="AG20" s="213" t="s">
        <v>827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13" x14ac:dyDescent="0.25">
      <c r="A21" s="232" t="s">
        <v>265</v>
      </c>
      <c r="B21" s="233" t="s">
        <v>163</v>
      </c>
      <c r="C21" s="257" t="s">
        <v>164</v>
      </c>
      <c r="D21" s="234"/>
      <c r="E21" s="235"/>
      <c r="F21" s="236"/>
      <c r="G21" s="236">
        <f>SUMIF(AG22:AG31,"&lt;&gt;NOR",G22:G31)</f>
        <v>0</v>
      </c>
      <c r="H21" s="236"/>
      <c r="I21" s="236">
        <f>SUM(I22:I31)</f>
        <v>0</v>
      </c>
      <c r="J21" s="236"/>
      <c r="K21" s="236">
        <f>SUM(K22:K31)</f>
        <v>0</v>
      </c>
      <c r="L21" s="236"/>
      <c r="M21" s="236">
        <f>SUM(M22:M31)</f>
        <v>0</v>
      </c>
      <c r="N21" s="235"/>
      <c r="O21" s="235">
        <f>SUM(O22:O31)</f>
        <v>0.19000000000000003</v>
      </c>
      <c r="P21" s="235"/>
      <c r="Q21" s="235">
        <f>SUM(Q22:Q31)</f>
        <v>0</v>
      </c>
      <c r="R21" s="236"/>
      <c r="S21" s="236"/>
      <c r="T21" s="237"/>
      <c r="U21" s="231"/>
      <c r="V21" s="231">
        <f>SUM(V22:V31)</f>
        <v>4.32</v>
      </c>
      <c r="W21" s="231"/>
      <c r="X21" s="231"/>
      <c r="AG21" t="s">
        <v>266</v>
      </c>
    </row>
    <row r="22" spans="1:60" outlineLevel="1" x14ac:dyDescent="0.25">
      <c r="A22" s="249">
        <v>10</v>
      </c>
      <c r="B22" s="250" t="s">
        <v>1829</v>
      </c>
      <c r="C22" s="260" t="s">
        <v>1830</v>
      </c>
      <c r="D22" s="251" t="s">
        <v>269</v>
      </c>
      <c r="E22" s="252">
        <v>30</v>
      </c>
      <c r="F22" s="253"/>
      <c r="G22" s="254">
        <f>ROUND(E22*F22,2)</f>
        <v>0</v>
      </c>
      <c r="H22" s="253"/>
      <c r="I22" s="254">
        <f>ROUND(E22*H22,2)</f>
        <v>0</v>
      </c>
      <c r="J22" s="253"/>
      <c r="K22" s="254">
        <f>ROUND(E22*J22,2)</f>
        <v>0</v>
      </c>
      <c r="L22" s="254">
        <v>21</v>
      </c>
      <c r="M22" s="254">
        <f>G22*(1+L22/100)</f>
        <v>0</v>
      </c>
      <c r="N22" s="252">
        <v>0</v>
      </c>
      <c r="O22" s="252">
        <f>ROUND(E22*N22,2)</f>
        <v>0</v>
      </c>
      <c r="P22" s="252">
        <v>0</v>
      </c>
      <c r="Q22" s="252">
        <f>ROUND(E22*P22,2)</f>
        <v>0</v>
      </c>
      <c r="R22" s="254"/>
      <c r="S22" s="254" t="s">
        <v>414</v>
      </c>
      <c r="T22" s="255" t="s">
        <v>415</v>
      </c>
      <c r="U22" s="224">
        <v>0</v>
      </c>
      <c r="V22" s="224">
        <f>ROUND(E22*U22,2)</f>
        <v>0</v>
      </c>
      <c r="W22" s="224"/>
      <c r="X22" s="224" t="s">
        <v>272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416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49">
        <v>11</v>
      </c>
      <c r="B23" s="250" t="s">
        <v>1831</v>
      </c>
      <c r="C23" s="260" t="s">
        <v>1832</v>
      </c>
      <c r="D23" s="251" t="s">
        <v>381</v>
      </c>
      <c r="E23" s="252">
        <v>54</v>
      </c>
      <c r="F23" s="253"/>
      <c r="G23" s="254">
        <f>ROUND(E23*F23,2)</f>
        <v>0</v>
      </c>
      <c r="H23" s="253"/>
      <c r="I23" s="254">
        <f>ROUND(E23*H23,2)</f>
        <v>0</v>
      </c>
      <c r="J23" s="253"/>
      <c r="K23" s="254">
        <f>ROUND(E23*J23,2)</f>
        <v>0</v>
      </c>
      <c r="L23" s="254">
        <v>21</v>
      </c>
      <c r="M23" s="254">
        <f>G23*(1+L23/100)</f>
        <v>0</v>
      </c>
      <c r="N23" s="252">
        <v>0</v>
      </c>
      <c r="O23" s="252">
        <f>ROUND(E23*N23,2)</f>
        <v>0</v>
      </c>
      <c r="P23" s="252">
        <v>0</v>
      </c>
      <c r="Q23" s="252">
        <f>ROUND(E23*P23,2)</f>
        <v>0</v>
      </c>
      <c r="R23" s="254"/>
      <c r="S23" s="254" t="s">
        <v>414</v>
      </c>
      <c r="T23" s="255" t="s">
        <v>415</v>
      </c>
      <c r="U23" s="224">
        <v>0</v>
      </c>
      <c r="V23" s="224">
        <f>ROUND(E23*U23,2)</f>
        <v>0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416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49">
        <v>12</v>
      </c>
      <c r="B24" s="250" t="s">
        <v>1833</v>
      </c>
      <c r="C24" s="260" t="s">
        <v>1834</v>
      </c>
      <c r="D24" s="251" t="s">
        <v>381</v>
      </c>
      <c r="E24" s="252">
        <v>16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0</v>
      </c>
      <c r="O24" s="252">
        <f>ROUND(E24*N24,2)</f>
        <v>0</v>
      </c>
      <c r="P24" s="252">
        <v>0</v>
      </c>
      <c r="Q24" s="252">
        <f>ROUND(E24*P24,2)</f>
        <v>0</v>
      </c>
      <c r="R24" s="254"/>
      <c r="S24" s="254" t="s">
        <v>414</v>
      </c>
      <c r="T24" s="255" t="s">
        <v>415</v>
      </c>
      <c r="U24" s="224">
        <v>0</v>
      </c>
      <c r="V24" s="224">
        <f>ROUND(E24*U24,2)</f>
        <v>0</v>
      </c>
      <c r="W24" s="224"/>
      <c r="X24" s="224" t="s">
        <v>272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416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9">
        <v>13</v>
      </c>
      <c r="B25" s="250" t="s">
        <v>1835</v>
      </c>
      <c r="C25" s="260" t="s">
        <v>1836</v>
      </c>
      <c r="D25" s="251" t="s">
        <v>381</v>
      </c>
      <c r="E25" s="252">
        <v>24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0</v>
      </c>
      <c r="O25" s="252">
        <f>ROUND(E25*N25,2)</f>
        <v>0</v>
      </c>
      <c r="P25" s="252">
        <v>0</v>
      </c>
      <c r="Q25" s="252">
        <f>ROUND(E25*P25,2)</f>
        <v>0</v>
      </c>
      <c r="R25" s="254" t="s">
        <v>830</v>
      </c>
      <c r="S25" s="254" t="s">
        <v>801</v>
      </c>
      <c r="T25" s="255" t="s">
        <v>801</v>
      </c>
      <c r="U25" s="224">
        <v>0.18</v>
      </c>
      <c r="V25" s="224">
        <f>ROUND(E25*U25,2)</f>
        <v>4.32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416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30" outlineLevel="1" x14ac:dyDescent="0.25">
      <c r="A26" s="249">
        <v>14</v>
      </c>
      <c r="B26" s="250" t="s">
        <v>1837</v>
      </c>
      <c r="C26" s="260" t="s">
        <v>1838</v>
      </c>
      <c r="D26" s="251" t="s">
        <v>381</v>
      </c>
      <c r="E26" s="252">
        <v>54</v>
      </c>
      <c r="F26" s="253"/>
      <c r="G26" s="254">
        <f>ROUND(E26*F26,2)</f>
        <v>0</v>
      </c>
      <c r="H26" s="253"/>
      <c r="I26" s="254">
        <f>ROUND(E26*H26,2)</f>
        <v>0</v>
      </c>
      <c r="J26" s="253"/>
      <c r="K26" s="254">
        <f>ROUND(E26*J26,2)</f>
        <v>0</v>
      </c>
      <c r="L26" s="254">
        <v>21</v>
      </c>
      <c r="M26" s="254">
        <f>G26*(1+L26/100)</f>
        <v>0</v>
      </c>
      <c r="N26" s="252">
        <v>6.0999999999999997E-4</v>
      </c>
      <c r="O26" s="252">
        <f>ROUND(E26*N26,2)</f>
        <v>0.03</v>
      </c>
      <c r="P26" s="252">
        <v>0</v>
      </c>
      <c r="Q26" s="252">
        <f>ROUND(E26*P26,2)</f>
        <v>0</v>
      </c>
      <c r="R26" s="254" t="s">
        <v>800</v>
      </c>
      <c r="S26" s="254" t="s">
        <v>801</v>
      </c>
      <c r="T26" s="255" t="s">
        <v>801</v>
      </c>
      <c r="U26" s="224">
        <v>0</v>
      </c>
      <c r="V26" s="224">
        <f>ROUND(E26*U26,2)</f>
        <v>0</v>
      </c>
      <c r="W26" s="224"/>
      <c r="X26" s="224" t="s">
        <v>529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802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30" outlineLevel="1" x14ac:dyDescent="0.25">
      <c r="A27" s="249">
        <v>15</v>
      </c>
      <c r="B27" s="250" t="s">
        <v>1839</v>
      </c>
      <c r="C27" s="260" t="s">
        <v>1840</v>
      </c>
      <c r="D27" s="251" t="s">
        <v>381</v>
      </c>
      <c r="E27" s="252">
        <v>24</v>
      </c>
      <c r="F27" s="253"/>
      <c r="G27" s="254">
        <f>ROUND(E27*F27,2)</f>
        <v>0</v>
      </c>
      <c r="H27" s="253"/>
      <c r="I27" s="254">
        <f>ROUND(E27*H27,2)</f>
        <v>0</v>
      </c>
      <c r="J27" s="253"/>
      <c r="K27" s="254">
        <f>ROUND(E27*J27,2)</f>
        <v>0</v>
      </c>
      <c r="L27" s="254">
        <v>21</v>
      </c>
      <c r="M27" s="254">
        <f>G27*(1+L27/100)</f>
        <v>0</v>
      </c>
      <c r="N27" s="252">
        <v>9.3999999999999997E-4</v>
      </c>
      <c r="O27" s="252">
        <f>ROUND(E27*N27,2)</f>
        <v>0.02</v>
      </c>
      <c r="P27" s="252">
        <v>0</v>
      </c>
      <c r="Q27" s="252">
        <f>ROUND(E27*P27,2)</f>
        <v>0</v>
      </c>
      <c r="R27" s="254" t="s">
        <v>800</v>
      </c>
      <c r="S27" s="254" t="s">
        <v>801</v>
      </c>
      <c r="T27" s="255" t="s">
        <v>801</v>
      </c>
      <c r="U27" s="224">
        <v>0</v>
      </c>
      <c r="V27" s="224">
        <f>ROUND(E27*U27,2)</f>
        <v>0</v>
      </c>
      <c r="W27" s="224"/>
      <c r="X27" s="224" t="s">
        <v>529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802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30" outlineLevel="1" x14ac:dyDescent="0.25">
      <c r="A28" s="249">
        <v>16</v>
      </c>
      <c r="B28" s="250" t="s">
        <v>1841</v>
      </c>
      <c r="C28" s="260" t="s">
        <v>1842</v>
      </c>
      <c r="D28" s="251" t="s">
        <v>381</v>
      </c>
      <c r="E28" s="252">
        <v>16</v>
      </c>
      <c r="F28" s="253"/>
      <c r="G28" s="254">
        <f>ROUND(E28*F28,2)</f>
        <v>0</v>
      </c>
      <c r="H28" s="253"/>
      <c r="I28" s="254">
        <f>ROUND(E28*H28,2)</f>
        <v>0</v>
      </c>
      <c r="J28" s="253"/>
      <c r="K28" s="254">
        <f>ROUND(E28*J28,2)</f>
        <v>0</v>
      </c>
      <c r="L28" s="254">
        <v>21</v>
      </c>
      <c r="M28" s="254">
        <f>G28*(1+L28/100)</f>
        <v>0</v>
      </c>
      <c r="N28" s="252">
        <v>1.1100000000000001E-3</v>
      </c>
      <c r="O28" s="252">
        <f>ROUND(E28*N28,2)</f>
        <v>0.02</v>
      </c>
      <c r="P28" s="252">
        <v>0</v>
      </c>
      <c r="Q28" s="252">
        <f>ROUND(E28*P28,2)</f>
        <v>0</v>
      </c>
      <c r="R28" s="254" t="s">
        <v>800</v>
      </c>
      <c r="S28" s="254" t="s">
        <v>801</v>
      </c>
      <c r="T28" s="255" t="s">
        <v>801</v>
      </c>
      <c r="U28" s="224">
        <v>0</v>
      </c>
      <c r="V28" s="224">
        <f>ROUND(E28*U28,2)</f>
        <v>0</v>
      </c>
      <c r="W28" s="224"/>
      <c r="X28" s="224" t="s">
        <v>529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802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30" outlineLevel="1" x14ac:dyDescent="0.25">
      <c r="A29" s="249">
        <v>17</v>
      </c>
      <c r="B29" s="250" t="s">
        <v>1843</v>
      </c>
      <c r="C29" s="260" t="s">
        <v>1844</v>
      </c>
      <c r="D29" s="251" t="s">
        <v>381</v>
      </c>
      <c r="E29" s="252">
        <v>70</v>
      </c>
      <c r="F29" s="253"/>
      <c r="G29" s="254">
        <f>ROUND(E29*F29,2)</f>
        <v>0</v>
      </c>
      <c r="H29" s="253"/>
      <c r="I29" s="254">
        <f>ROUND(E29*H29,2)</f>
        <v>0</v>
      </c>
      <c r="J29" s="253"/>
      <c r="K29" s="254">
        <f>ROUND(E29*J29,2)</f>
        <v>0</v>
      </c>
      <c r="L29" s="254">
        <v>21</v>
      </c>
      <c r="M29" s="254">
        <f>G29*(1+L29/100)</f>
        <v>0</v>
      </c>
      <c r="N29" s="252">
        <v>1.17E-3</v>
      </c>
      <c r="O29" s="252">
        <f>ROUND(E29*N29,2)</f>
        <v>0.08</v>
      </c>
      <c r="P29" s="252">
        <v>0</v>
      </c>
      <c r="Q29" s="252">
        <f>ROUND(E29*P29,2)</f>
        <v>0</v>
      </c>
      <c r="R29" s="254" t="s">
        <v>800</v>
      </c>
      <c r="S29" s="254" t="s">
        <v>801</v>
      </c>
      <c r="T29" s="255" t="s">
        <v>801</v>
      </c>
      <c r="U29" s="224">
        <v>0</v>
      </c>
      <c r="V29" s="224">
        <f>ROUND(E29*U29,2)</f>
        <v>0</v>
      </c>
      <c r="W29" s="224"/>
      <c r="X29" s="224" t="s">
        <v>529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802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30" outlineLevel="1" x14ac:dyDescent="0.25">
      <c r="A30" s="242">
        <v>18</v>
      </c>
      <c r="B30" s="243" t="s">
        <v>1845</v>
      </c>
      <c r="C30" s="258" t="s">
        <v>1846</v>
      </c>
      <c r="D30" s="244" t="s">
        <v>381</v>
      </c>
      <c r="E30" s="245">
        <v>24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21</v>
      </c>
      <c r="M30" s="247">
        <f>G30*(1+L30/100)</f>
        <v>0</v>
      </c>
      <c r="N30" s="245">
        <v>1.7600000000000001E-3</v>
      </c>
      <c r="O30" s="245">
        <f>ROUND(E30*N30,2)</f>
        <v>0.04</v>
      </c>
      <c r="P30" s="245">
        <v>0</v>
      </c>
      <c r="Q30" s="245">
        <f>ROUND(E30*P30,2)</f>
        <v>0</v>
      </c>
      <c r="R30" s="247" t="s">
        <v>800</v>
      </c>
      <c r="S30" s="247" t="s">
        <v>801</v>
      </c>
      <c r="T30" s="248" t="s">
        <v>801</v>
      </c>
      <c r="U30" s="224">
        <v>0</v>
      </c>
      <c r="V30" s="224">
        <f>ROUND(E30*U30,2)</f>
        <v>0</v>
      </c>
      <c r="W30" s="224"/>
      <c r="X30" s="224" t="s">
        <v>529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802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>
        <v>19</v>
      </c>
      <c r="B31" s="221" t="s">
        <v>1029</v>
      </c>
      <c r="C31" s="270" t="s">
        <v>1847</v>
      </c>
      <c r="D31" s="222" t="s">
        <v>0</v>
      </c>
      <c r="E31" s="265"/>
      <c r="F31" s="225"/>
      <c r="G31" s="224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3">
        <v>0</v>
      </c>
      <c r="O31" s="223">
        <f>ROUND(E31*N31,2)</f>
        <v>0</v>
      </c>
      <c r="P31" s="223">
        <v>0</v>
      </c>
      <c r="Q31" s="223">
        <f>ROUND(E31*P31,2)</f>
        <v>0</v>
      </c>
      <c r="R31" s="224"/>
      <c r="S31" s="224" t="s">
        <v>414</v>
      </c>
      <c r="T31" s="224" t="s">
        <v>415</v>
      </c>
      <c r="U31" s="224">
        <v>0</v>
      </c>
      <c r="V31" s="224">
        <f>ROUND(E31*U31,2)</f>
        <v>0</v>
      </c>
      <c r="W31" s="224"/>
      <c r="X31" s="224" t="s">
        <v>156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825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13" x14ac:dyDescent="0.25">
      <c r="A32" s="232" t="s">
        <v>265</v>
      </c>
      <c r="B32" s="233" t="s">
        <v>184</v>
      </c>
      <c r="C32" s="257" t="s">
        <v>185</v>
      </c>
      <c r="D32" s="234"/>
      <c r="E32" s="235"/>
      <c r="F32" s="236"/>
      <c r="G32" s="236">
        <f>SUMIF(AG33:AG47,"&lt;&gt;NOR",G33:G47)</f>
        <v>0</v>
      </c>
      <c r="H32" s="236"/>
      <c r="I32" s="236">
        <f>SUM(I33:I47)</f>
        <v>0</v>
      </c>
      <c r="J32" s="236"/>
      <c r="K32" s="236">
        <f>SUM(K33:K47)</f>
        <v>0</v>
      </c>
      <c r="L32" s="236"/>
      <c r="M32" s="236">
        <f>SUM(M33:M47)</f>
        <v>0</v>
      </c>
      <c r="N32" s="235"/>
      <c r="O32" s="235">
        <f>SUM(O33:O47)</f>
        <v>0.03</v>
      </c>
      <c r="P32" s="235"/>
      <c r="Q32" s="235">
        <f>SUM(Q33:Q47)</f>
        <v>0</v>
      </c>
      <c r="R32" s="236"/>
      <c r="S32" s="236"/>
      <c r="T32" s="237"/>
      <c r="U32" s="231"/>
      <c r="V32" s="231">
        <f>SUM(V33:V47)</f>
        <v>18.71</v>
      </c>
      <c r="W32" s="231"/>
      <c r="X32" s="231"/>
      <c r="AG32" t="s">
        <v>266</v>
      </c>
    </row>
    <row r="33" spans="1:60" outlineLevel="1" x14ac:dyDescent="0.25">
      <c r="A33" s="249">
        <v>20</v>
      </c>
      <c r="B33" s="250" t="s">
        <v>1848</v>
      </c>
      <c r="C33" s="260" t="s">
        <v>1849</v>
      </c>
      <c r="D33" s="251" t="s">
        <v>413</v>
      </c>
      <c r="E33" s="252">
        <v>1</v>
      </c>
      <c r="F33" s="253"/>
      <c r="G33" s="254">
        <f>ROUND(E33*F33,2)</f>
        <v>0</v>
      </c>
      <c r="H33" s="253"/>
      <c r="I33" s="254">
        <f>ROUND(E33*H33,2)</f>
        <v>0</v>
      </c>
      <c r="J33" s="253"/>
      <c r="K33" s="254">
        <f>ROUND(E33*J33,2)</f>
        <v>0</v>
      </c>
      <c r="L33" s="254">
        <v>21</v>
      </c>
      <c r="M33" s="254">
        <f>G33*(1+L33/100)</f>
        <v>0</v>
      </c>
      <c r="N33" s="252">
        <v>1.383E-2</v>
      </c>
      <c r="O33" s="252">
        <f>ROUND(E33*N33,2)</f>
        <v>0.01</v>
      </c>
      <c r="P33" s="252">
        <v>0</v>
      </c>
      <c r="Q33" s="252">
        <f>ROUND(E33*P33,2)</f>
        <v>0</v>
      </c>
      <c r="R33" s="254"/>
      <c r="S33" s="254" t="s">
        <v>414</v>
      </c>
      <c r="T33" s="255" t="s">
        <v>415</v>
      </c>
      <c r="U33" s="224">
        <v>18.71</v>
      </c>
      <c r="V33" s="224">
        <f>ROUND(E33*U33,2)</f>
        <v>18.71</v>
      </c>
      <c r="W33" s="224"/>
      <c r="X33" s="224" t="s">
        <v>272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416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49">
        <v>21</v>
      </c>
      <c r="B34" s="250" t="s">
        <v>1850</v>
      </c>
      <c r="C34" s="260" t="s">
        <v>1851</v>
      </c>
      <c r="D34" s="251" t="s">
        <v>659</v>
      </c>
      <c r="E34" s="252">
        <v>1</v>
      </c>
      <c r="F34" s="253"/>
      <c r="G34" s="254">
        <f>ROUND(E34*F34,2)</f>
        <v>0</v>
      </c>
      <c r="H34" s="253"/>
      <c r="I34" s="254">
        <f>ROUND(E34*H34,2)</f>
        <v>0</v>
      </c>
      <c r="J34" s="253"/>
      <c r="K34" s="254">
        <f>ROUND(E34*J34,2)</f>
        <v>0</v>
      </c>
      <c r="L34" s="254">
        <v>21</v>
      </c>
      <c r="M34" s="254">
        <f>G34*(1+L34/100)</f>
        <v>0</v>
      </c>
      <c r="N34" s="252">
        <v>0</v>
      </c>
      <c r="O34" s="252">
        <f>ROUND(E34*N34,2)</f>
        <v>0</v>
      </c>
      <c r="P34" s="252">
        <v>0</v>
      </c>
      <c r="Q34" s="252">
        <f>ROUND(E34*P34,2)</f>
        <v>0</v>
      </c>
      <c r="R34" s="254"/>
      <c r="S34" s="254" t="s">
        <v>414</v>
      </c>
      <c r="T34" s="255" t="s">
        <v>415</v>
      </c>
      <c r="U34" s="224">
        <v>0</v>
      </c>
      <c r="V34" s="224">
        <f>ROUND(E34*U34,2)</f>
        <v>0</v>
      </c>
      <c r="W34" s="224"/>
      <c r="X34" s="224" t="s">
        <v>272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366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49">
        <v>22</v>
      </c>
      <c r="B35" s="250" t="s">
        <v>1852</v>
      </c>
      <c r="C35" s="260" t="s">
        <v>1853</v>
      </c>
      <c r="D35" s="251" t="s">
        <v>1326</v>
      </c>
      <c r="E35" s="252">
        <v>1</v>
      </c>
      <c r="F35" s="253"/>
      <c r="G35" s="254">
        <f>ROUND(E35*F35,2)</f>
        <v>0</v>
      </c>
      <c r="H35" s="253"/>
      <c r="I35" s="254">
        <f>ROUND(E35*H35,2)</f>
        <v>0</v>
      </c>
      <c r="J35" s="253"/>
      <c r="K35" s="254">
        <f>ROUND(E35*J35,2)</f>
        <v>0</v>
      </c>
      <c r="L35" s="254">
        <v>21</v>
      </c>
      <c r="M35" s="254">
        <f>G35*(1+L35/100)</f>
        <v>0</v>
      </c>
      <c r="N35" s="252">
        <v>0</v>
      </c>
      <c r="O35" s="252">
        <f>ROUND(E35*N35,2)</f>
        <v>0</v>
      </c>
      <c r="P35" s="252">
        <v>0</v>
      </c>
      <c r="Q35" s="252">
        <f>ROUND(E35*P35,2)</f>
        <v>0</v>
      </c>
      <c r="R35" s="254"/>
      <c r="S35" s="254" t="s">
        <v>414</v>
      </c>
      <c r="T35" s="255" t="s">
        <v>415</v>
      </c>
      <c r="U35" s="224">
        <v>0</v>
      </c>
      <c r="V35" s="224">
        <f>ROUND(E35*U35,2)</f>
        <v>0</v>
      </c>
      <c r="W35" s="224"/>
      <c r="X35" s="224" t="s">
        <v>272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366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9">
        <v>23</v>
      </c>
      <c r="B36" s="250" t="s">
        <v>1854</v>
      </c>
      <c r="C36" s="260" t="s">
        <v>1855</v>
      </c>
      <c r="D36" s="251" t="s">
        <v>413</v>
      </c>
      <c r="E36" s="252">
        <v>1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21</v>
      </c>
      <c r="M36" s="254">
        <f>G36*(1+L36/100)</f>
        <v>0</v>
      </c>
      <c r="N36" s="252">
        <v>0</v>
      </c>
      <c r="O36" s="252">
        <f>ROUND(E36*N36,2)</f>
        <v>0</v>
      </c>
      <c r="P36" s="252">
        <v>0</v>
      </c>
      <c r="Q36" s="252">
        <f>ROUND(E36*P36,2)</f>
        <v>0</v>
      </c>
      <c r="R36" s="254"/>
      <c r="S36" s="254" t="s">
        <v>414</v>
      </c>
      <c r="T36" s="255" t="s">
        <v>415</v>
      </c>
      <c r="U36" s="224">
        <v>0</v>
      </c>
      <c r="V36" s="224">
        <f>ROUND(E36*U36,2)</f>
        <v>0</v>
      </c>
      <c r="W36" s="224"/>
      <c r="X36" s="224" t="s">
        <v>272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366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49">
        <v>24</v>
      </c>
      <c r="B37" s="250" t="s">
        <v>1856</v>
      </c>
      <c r="C37" s="260" t="s">
        <v>1857</v>
      </c>
      <c r="D37" s="251" t="s">
        <v>413</v>
      </c>
      <c r="E37" s="252">
        <v>1</v>
      </c>
      <c r="F37" s="253"/>
      <c r="G37" s="254">
        <f>ROUND(E37*F37,2)</f>
        <v>0</v>
      </c>
      <c r="H37" s="253"/>
      <c r="I37" s="254">
        <f>ROUND(E37*H37,2)</f>
        <v>0</v>
      </c>
      <c r="J37" s="253"/>
      <c r="K37" s="254">
        <f>ROUND(E37*J37,2)</f>
        <v>0</v>
      </c>
      <c r="L37" s="254">
        <v>21</v>
      </c>
      <c r="M37" s="254">
        <f>G37*(1+L37/100)</f>
        <v>0</v>
      </c>
      <c r="N37" s="252">
        <v>0</v>
      </c>
      <c r="O37" s="252">
        <f>ROUND(E37*N37,2)</f>
        <v>0</v>
      </c>
      <c r="P37" s="252">
        <v>0</v>
      </c>
      <c r="Q37" s="252">
        <f>ROUND(E37*P37,2)</f>
        <v>0</v>
      </c>
      <c r="R37" s="254"/>
      <c r="S37" s="254" t="s">
        <v>414</v>
      </c>
      <c r="T37" s="255" t="s">
        <v>415</v>
      </c>
      <c r="U37" s="224">
        <v>0</v>
      </c>
      <c r="V37" s="224">
        <f>ROUND(E37*U37,2)</f>
        <v>0</v>
      </c>
      <c r="W37" s="224"/>
      <c r="X37" s="224" t="s">
        <v>272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366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49">
        <v>25</v>
      </c>
      <c r="B38" s="250" t="s">
        <v>1858</v>
      </c>
      <c r="C38" s="260" t="s">
        <v>1859</v>
      </c>
      <c r="D38" s="251" t="s">
        <v>269</v>
      </c>
      <c r="E38" s="252">
        <v>30</v>
      </c>
      <c r="F38" s="253"/>
      <c r="G38" s="254">
        <f>ROUND(E38*F38,2)</f>
        <v>0</v>
      </c>
      <c r="H38" s="253"/>
      <c r="I38" s="254">
        <f>ROUND(E38*H38,2)</f>
        <v>0</v>
      </c>
      <c r="J38" s="253"/>
      <c r="K38" s="254">
        <f>ROUND(E38*J38,2)</f>
        <v>0</v>
      </c>
      <c r="L38" s="254">
        <v>21</v>
      </c>
      <c r="M38" s="254">
        <f>G38*(1+L38/100)</f>
        <v>0</v>
      </c>
      <c r="N38" s="252">
        <v>0</v>
      </c>
      <c r="O38" s="252">
        <f>ROUND(E38*N38,2)</f>
        <v>0</v>
      </c>
      <c r="P38" s="252">
        <v>0</v>
      </c>
      <c r="Q38" s="252">
        <f>ROUND(E38*P38,2)</f>
        <v>0</v>
      </c>
      <c r="R38" s="254"/>
      <c r="S38" s="254" t="s">
        <v>414</v>
      </c>
      <c r="T38" s="255" t="s">
        <v>415</v>
      </c>
      <c r="U38" s="224">
        <v>0</v>
      </c>
      <c r="V38" s="224">
        <f>ROUND(E38*U38,2)</f>
        <v>0</v>
      </c>
      <c r="W38" s="224"/>
      <c r="X38" s="224" t="s">
        <v>272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273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49">
        <v>26</v>
      </c>
      <c r="B39" s="250" t="s">
        <v>1860</v>
      </c>
      <c r="C39" s="260" t="s">
        <v>1861</v>
      </c>
      <c r="D39" s="251" t="s">
        <v>388</v>
      </c>
      <c r="E39" s="252">
        <v>1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21</v>
      </c>
      <c r="M39" s="254">
        <f>G39*(1+L39/100)</f>
        <v>0</v>
      </c>
      <c r="N39" s="252">
        <v>2.0500000000000001E-2</v>
      </c>
      <c r="O39" s="252">
        <f>ROUND(E39*N39,2)</f>
        <v>0.02</v>
      </c>
      <c r="P39" s="252">
        <v>0</v>
      </c>
      <c r="Q39" s="252">
        <f>ROUND(E39*P39,2)</f>
        <v>0</v>
      </c>
      <c r="R39" s="254" t="s">
        <v>800</v>
      </c>
      <c r="S39" s="254" t="s">
        <v>801</v>
      </c>
      <c r="T39" s="255" t="s">
        <v>801</v>
      </c>
      <c r="U39" s="224">
        <v>0</v>
      </c>
      <c r="V39" s="224">
        <f>ROUND(E39*U39,2)</f>
        <v>0</v>
      </c>
      <c r="W39" s="224"/>
      <c r="X39" s="224" t="s">
        <v>529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802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49">
        <v>27</v>
      </c>
      <c r="B40" s="250" t="s">
        <v>1862</v>
      </c>
      <c r="C40" s="260" t="s">
        <v>1863</v>
      </c>
      <c r="D40" s="251" t="s">
        <v>413</v>
      </c>
      <c r="E40" s="252">
        <v>1</v>
      </c>
      <c r="F40" s="253"/>
      <c r="G40" s="254">
        <f>ROUND(E40*F40,2)</f>
        <v>0</v>
      </c>
      <c r="H40" s="253"/>
      <c r="I40" s="254">
        <f>ROUND(E40*H40,2)</f>
        <v>0</v>
      </c>
      <c r="J40" s="253"/>
      <c r="K40" s="254">
        <f>ROUND(E40*J40,2)</f>
        <v>0</v>
      </c>
      <c r="L40" s="254">
        <v>21</v>
      </c>
      <c r="M40" s="254">
        <f>G40*(1+L40/100)</f>
        <v>0</v>
      </c>
      <c r="N40" s="252">
        <v>0</v>
      </c>
      <c r="O40" s="252">
        <f>ROUND(E40*N40,2)</f>
        <v>0</v>
      </c>
      <c r="P40" s="252">
        <v>0</v>
      </c>
      <c r="Q40" s="252">
        <f>ROUND(E40*P40,2)</f>
        <v>0</v>
      </c>
      <c r="R40" s="254"/>
      <c r="S40" s="254" t="s">
        <v>414</v>
      </c>
      <c r="T40" s="255" t="s">
        <v>420</v>
      </c>
      <c r="U40" s="224">
        <v>0</v>
      </c>
      <c r="V40" s="224">
        <f>ROUND(E40*U40,2)</f>
        <v>0</v>
      </c>
      <c r="W40" s="224"/>
      <c r="X40" s="224" t="s">
        <v>529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802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49">
        <v>28</v>
      </c>
      <c r="B41" s="250" t="s">
        <v>1864</v>
      </c>
      <c r="C41" s="260" t="s">
        <v>1865</v>
      </c>
      <c r="D41" s="251" t="s">
        <v>1809</v>
      </c>
      <c r="E41" s="252">
        <v>1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21</v>
      </c>
      <c r="M41" s="254">
        <f>G41*(1+L41/100)</f>
        <v>0</v>
      </c>
      <c r="N41" s="252">
        <v>0</v>
      </c>
      <c r="O41" s="252">
        <f>ROUND(E41*N41,2)</f>
        <v>0</v>
      </c>
      <c r="P41" s="252">
        <v>0</v>
      </c>
      <c r="Q41" s="252">
        <f>ROUND(E41*P41,2)</f>
        <v>0</v>
      </c>
      <c r="R41" s="254"/>
      <c r="S41" s="254" t="s">
        <v>414</v>
      </c>
      <c r="T41" s="255" t="s">
        <v>420</v>
      </c>
      <c r="U41" s="224">
        <v>0</v>
      </c>
      <c r="V41" s="224">
        <f>ROUND(E41*U41,2)</f>
        <v>0</v>
      </c>
      <c r="W41" s="224"/>
      <c r="X41" s="224" t="s">
        <v>529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802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49">
        <v>29</v>
      </c>
      <c r="B42" s="250" t="s">
        <v>1866</v>
      </c>
      <c r="C42" s="260" t="s">
        <v>1867</v>
      </c>
      <c r="D42" s="251" t="s">
        <v>413</v>
      </c>
      <c r="E42" s="252">
        <v>1</v>
      </c>
      <c r="F42" s="253"/>
      <c r="G42" s="254">
        <f>ROUND(E42*F42,2)</f>
        <v>0</v>
      </c>
      <c r="H42" s="253"/>
      <c r="I42" s="254">
        <f>ROUND(E42*H42,2)</f>
        <v>0</v>
      </c>
      <c r="J42" s="253"/>
      <c r="K42" s="254">
        <f>ROUND(E42*J42,2)</f>
        <v>0</v>
      </c>
      <c r="L42" s="254">
        <v>21</v>
      </c>
      <c r="M42" s="254">
        <f>G42*(1+L42/100)</f>
        <v>0</v>
      </c>
      <c r="N42" s="252">
        <v>0</v>
      </c>
      <c r="O42" s="252">
        <f>ROUND(E42*N42,2)</f>
        <v>0</v>
      </c>
      <c r="P42" s="252">
        <v>0</v>
      </c>
      <c r="Q42" s="252">
        <f>ROUND(E42*P42,2)</f>
        <v>0</v>
      </c>
      <c r="R42" s="254"/>
      <c r="S42" s="254" t="s">
        <v>414</v>
      </c>
      <c r="T42" s="255" t="s">
        <v>420</v>
      </c>
      <c r="U42" s="224">
        <v>0</v>
      </c>
      <c r="V42" s="224">
        <f>ROUND(E42*U42,2)</f>
        <v>0</v>
      </c>
      <c r="W42" s="224"/>
      <c r="X42" s="224" t="s">
        <v>529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802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49">
        <v>30</v>
      </c>
      <c r="B43" s="250" t="s">
        <v>1868</v>
      </c>
      <c r="C43" s="260" t="s">
        <v>1869</v>
      </c>
      <c r="D43" s="251" t="s">
        <v>413</v>
      </c>
      <c r="E43" s="252">
        <v>1</v>
      </c>
      <c r="F43" s="253"/>
      <c r="G43" s="254">
        <f>ROUND(E43*F43,2)</f>
        <v>0</v>
      </c>
      <c r="H43" s="253"/>
      <c r="I43" s="254">
        <f>ROUND(E43*H43,2)</f>
        <v>0</v>
      </c>
      <c r="J43" s="253"/>
      <c r="K43" s="254">
        <f>ROUND(E43*J43,2)</f>
        <v>0</v>
      </c>
      <c r="L43" s="254">
        <v>21</v>
      </c>
      <c r="M43" s="254">
        <f>G43*(1+L43/100)</f>
        <v>0</v>
      </c>
      <c r="N43" s="252">
        <v>0</v>
      </c>
      <c r="O43" s="252">
        <f>ROUND(E43*N43,2)</f>
        <v>0</v>
      </c>
      <c r="P43" s="252">
        <v>0</v>
      </c>
      <c r="Q43" s="252">
        <f>ROUND(E43*P43,2)</f>
        <v>0</v>
      </c>
      <c r="R43" s="254"/>
      <c r="S43" s="254" t="s">
        <v>414</v>
      </c>
      <c r="T43" s="255" t="s">
        <v>420</v>
      </c>
      <c r="U43" s="224">
        <v>0</v>
      </c>
      <c r="V43" s="224">
        <f>ROUND(E43*U43,2)</f>
        <v>0</v>
      </c>
      <c r="W43" s="224"/>
      <c r="X43" s="224" t="s">
        <v>529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802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49">
        <v>31</v>
      </c>
      <c r="B44" s="250" t="s">
        <v>1870</v>
      </c>
      <c r="C44" s="260" t="s">
        <v>1871</v>
      </c>
      <c r="D44" s="251" t="s">
        <v>413</v>
      </c>
      <c r="E44" s="252">
        <v>1</v>
      </c>
      <c r="F44" s="253"/>
      <c r="G44" s="254">
        <f>ROUND(E44*F44,2)</f>
        <v>0</v>
      </c>
      <c r="H44" s="253"/>
      <c r="I44" s="254">
        <f>ROUND(E44*H44,2)</f>
        <v>0</v>
      </c>
      <c r="J44" s="253"/>
      <c r="K44" s="254">
        <f>ROUND(E44*J44,2)</f>
        <v>0</v>
      </c>
      <c r="L44" s="254">
        <v>21</v>
      </c>
      <c r="M44" s="254">
        <f>G44*(1+L44/100)</f>
        <v>0</v>
      </c>
      <c r="N44" s="252">
        <v>0</v>
      </c>
      <c r="O44" s="252">
        <f>ROUND(E44*N44,2)</f>
        <v>0</v>
      </c>
      <c r="P44" s="252">
        <v>0</v>
      </c>
      <c r="Q44" s="252">
        <f>ROUND(E44*P44,2)</f>
        <v>0</v>
      </c>
      <c r="R44" s="254"/>
      <c r="S44" s="254" t="s">
        <v>414</v>
      </c>
      <c r="T44" s="255" t="s">
        <v>420</v>
      </c>
      <c r="U44" s="224">
        <v>0</v>
      </c>
      <c r="V44" s="224">
        <f>ROUND(E44*U44,2)</f>
        <v>0</v>
      </c>
      <c r="W44" s="224"/>
      <c r="X44" s="224" t="s">
        <v>529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802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49">
        <v>32</v>
      </c>
      <c r="B45" s="250" t="s">
        <v>1872</v>
      </c>
      <c r="C45" s="260" t="s">
        <v>1873</v>
      </c>
      <c r="D45" s="251" t="s">
        <v>413</v>
      </c>
      <c r="E45" s="252">
        <v>1</v>
      </c>
      <c r="F45" s="253"/>
      <c r="G45" s="254">
        <f>ROUND(E45*F45,2)</f>
        <v>0</v>
      </c>
      <c r="H45" s="253"/>
      <c r="I45" s="254">
        <f>ROUND(E45*H45,2)</f>
        <v>0</v>
      </c>
      <c r="J45" s="253"/>
      <c r="K45" s="254">
        <f>ROUND(E45*J45,2)</f>
        <v>0</v>
      </c>
      <c r="L45" s="254">
        <v>21</v>
      </c>
      <c r="M45" s="254">
        <f>G45*(1+L45/100)</f>
        <v>0</v>
      </c>
      <c r="N45" s="252">
        <v>0</v>
      </c>
      <c r="O45" s="252">
        <f>ROUND(E45*N45,2)</f>
        <v>0</v>
      </c>
      <c r="P45" s="252">
        <v>0</v>
      </c>
      <c r="Q45" s="252">
        <f>ROUND(E45*P45,2)</f>
        <v>0</v>
      </c>
      <c r="R45" s="254"/>
      <c r="S45" s="254" t="s">
        <v>414</v>
      </c>
      <c r="T45" s="255" t="s">
        <v>420</v>
      </c>
      <c r="U45" s="224">
        <v>0</v>
      </c>
      <c r="V45" s="224">
        <f>ROUND(E45*U45,2)</f>
        <v>0</v>
      </c>
      <c r="W45" s="224"/>
      <c r="X45" s="224" t="s">
        <v>529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802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42">
        <v>33</v>
      </c>
      <c r="B46" s="243" t="s">
        <v>1874</v>
      </c>
      <c r="C46" s="258" t="s">
        <v>1875</v>
      </c>
      <c r="D46" s="244" t="s">
        <v>659</v>
      </c>
      <c r="E46" s="245">
        <v>1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21</v>
      </c>
      <c r="M46" s="247">
        <f>G46*(1+L46/100)</f>
        <v>0</v>
      </c>
      <c r="N46" s="245">
        <v>0</v>
      </c>
      <c r="O46" s="245">
        <f>ROUND(E46*N46,2)</f>
        <v>0</v>
      </c>
      <c r="P46" s="245">
        <v>0</v>
      </c>
      <c r="Q46" s="245">
        <f>ROUND(E46*P46,2)</f>
        <v>0</v>
      </c>
      <c r="R46" s="247"/>
      <c r="S46" s="247" t="s">
        <v>414</v>
      </c>
      <c r="T46" s="248" t="s">
        <v>420</v>
      </c>
      <c r="U46" s="224">
        <v>0</v>
      </c>
      <c r="V46" s="224">
        <f>ROUND(E46*U46,2)</f>
        <v>0</v>
      </c>
      <c r="W46" s="224"/>
      <c r="X46" s="224" t="s">
        <v>1592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1593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>
        <v>34</v>
      </c>
      <c r="B47" s="221" t="s">
        <v>968</v>
      </c>
      <c r="C47" s="270" t="s">
        <v>969</v>
      </c>
      <c r="D47" s="222" t="s">
        <v>0</v>
      </c>
      <c r="E47" s="265"/>
      <c r="F47" s="225"/>
      <c r="G47" s="224">
        <f>ROUND(E47*F47,2)</f>
        <v>0</v>
      </c>
      <c r="H47" s="225"/>
      <c r="I47" s="224">
        <f>ROUND(E47*H47,2)</f>
        <v>0</v>
      </c>
      <c r="J47" s="225"/>
      <c r="K47" s="224">
        <f>ROUND(E47*J47,2)</f>
        <v>0</v>
      </c>
      <c r="L47" s="224">
        <v>21</v>
      </c>
      <c r="M47" s="224">
        <f>G47*(1+L47/100)</f>
        <v>0</v>
      </c>
      <c r="N47" s="223">
        <v>0</v>
      </c>
      <c r="O47" s="223">
        <f>ROUND(E47*N47,2)</f>
        <v>0</v>
      </c>
      <c r="P47" s="223">
        <v>0</v>
      </c>
      <c r="Q47" s="223">
        <f>ROUND(E47*P47,2)</f>
        <v>0</v>
      </c>
      <c r="R47" s="224" t="s">
        <v>895</v>
      </c>
      <c r="S47" s="224" t="s">
        <v>801</v>
      </c>
      <c r="T47" s="224" t="s">
        <v>801</v>
      </c>
      <c r="U47" s="224">
        <v>0</v>
      </c>
      <c r="V47" s="224">
        <f>ROUND(E47*U47,2)</f>
        <v>0</v>
      </c>
      <c r="W47" s="224"/>
      <c r="X47" s="224" t="s">
        <v>156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825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13" x14ac:dyDescent="0.25">
      <c r="A48" s="232" t="s">
        <v>265</v>
      </c>
      <c r="B48" s="233" t="s">
        <v>188</v>
      </c>
      <c r="C48" s="257" t="s">
        <v>189</v>
      </c>
      <c r="D48" s="234"/>
      <c r="E48" s="235"/>
      <c r="F48" s="236"/>
      <c r="G48" s="236">
        <f>SUMIF(AG49:AG65,"&lt;&gt;NOR",G49:G65)</f>
        <v>0</v>
      </c>
      <c r="H48" s="236"/>
      <c r="I48" s="236">
        <f>SUM(I49:I65)</f>
        <v>0</v>
      </c>
      <c r="J48" s="236"/>
      <c r="K48" s="236">
        <f>SUM(K49:K65)</f>
        <v>0</v>
      </c>
      <c r="L48" s="236"/>
      <c r="M48" s="236">
        <f>SUM(M49:M65)</f>
        <v>0</v>
      </c>
      <c r="N48" s="235"/>
      <c r="O48" s="235">
        <f>SUM(O49:O65)</f>
        <v>2.44</v>
      </c>
      <c r="P48" s="235"/>
      <c r="Q48" s="235">
        <f>SUM(Q49:Q65)</f>
        <v>0</v>
      </c>
      <c r="R48" s="236"/>
      <c r="S48" s="236"/>
      <c r="T48" s="237"/>
      <c r="U48" s="231"/>
      <c r="V48" s="231">
        <f>SUM(V49:V65)</f>
        <v>192.45</v>
      </c>
      <c r="W48" s="231"/>
      <c r="X48" s="231"/>
      <c r="AG48" t="s">
        <v>266</v>
      </c>
    </row>
    <row r="49" spans="1:60" outlineLevel="1" x14ac:dyDescent="0.25">
      <c r="A49" s="242">
        <v>35</v>
      </c>
      <c r="B49" s="243" t="s">
        <v>1876</v>
      </c>
      <c r="C49" s="258" t="s">
        <v>1877</v>
      </c>
      <c r="D49" s="244" t="s">
        <v>381</v>
      </c>
      <c r="E49" s="245">
        <v>10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21</v>
      </c>
      <c r="M49" s="247">
        <f>G49*(1+L49/100)</f>
        <v>0</v>
      </c>
      <c r="N49" s="245">
        <v>6.0499999999999998E-3</v>
      </c>
      <c r="O49" s="245">
        <f>ROUND(E49*N49,2)</f>
        <v>0.06</v>
      </c>
      <c r="P49" s="245">
        <v>0</v>
      </c>
      <c r="Q49" s="245">
        <f>ROUND(E49*P49,2)</f>
        <v>0</v>
      </c>
      <c r="R49" s="247" t="s">
        <v>895</v>
      </c>
      <c r="S49" s="247" t="s">
        <v>801</v>
      </c>
      <c r="T49" s="248" t="s">
        <v>801</v>
      </c>
      <c r="U49" s="224">
        <v>0.53400000000000003</v>
      </c>
      <c r="V49" s="224">
        <f>ROUND(E49*U49,2)</f>
        <v>5.34</v>
      </c>
      <c r="W49" s="224"/>
      <c r="X49" s="224" t="s">
        <v>272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366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20"/>
      <c r="B50" s="221"/>
      <c r="C50" s="261" t="s">
        <v>868</v>
      </c>
      <c r="D50" s="256"/>
      <c r="E50" s="256"/>
      <c r="F50" s="256"/>
      <c r="G50" s="256"/>
      <c r="H50" s="224"/>
      <c r="I50" s="224"/>
      <c r="J50" s="224"/>
      <c r="K50" s="224"/>
      <c r="L50" s="224"/>
      <c r="M50" s="224"/>
      <c r="N50" s="223"/>
      <c r="O50" s="223"/>
      <c r="P50" s="223"/>
      <c r="Q50" s="223"/>
      <c r="R50" s="224"/>
      <c r="S50" s="224"/>
      <c r="T50" s="224"/>
      <c r="U50" s="224"/>
      <c r="V50" s="224"/>
      <c r="W50" s="224"/>
      <c r="X50" s="224"/>
      <c r="Y50" s="213"/>
      <c r="Z50" s="213"/>
      <c r="AA50" s="213"/>
      <c r="AB50" s="213"/>
      <c r="AC50" s="213"/>
      <c r="AD50" s="213"/>
      <c r="AE50" s="213"/>
      <c r="AF50" s="213"/>
      <c r="AG50" s="213" t="s">
        <v>355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42">
        <v>36</v>
      </c>
      <c r="B51" s="243" t="s">
        <v>1878</v>
      </c>
      <c r="C51" s="258" t="s">
        <v>1879</v>
      </c>
      <c r="D51" s="244" t="s">
        <v>381</v>
      </c>
      <c r="E51" s="245">
        <v>54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21</v>
      </c>
      <c r="M51" s="247">
        <f>G51*(1+L51/100)</f>
        <v>0</v>
      </c>
      <c r="N51" s="245">
        <v>7.6699999999999997E-3</v>
      </c>
      <c r="O51" s="245">
        <f>ROUND(E51*N51,2)</f>
        <v>0.41</v>
      </c>
      <c r="P51" s="245">
        <v>0</v>
      </c>
      <c r="Q51" s="245">
        <f>ROUND(E51*P51,2)</f>
        <v>0</v>
      </c>
      <c r="R51" s="247" t="s">
        <v>895</v>
      </c>
      <c r="S51" s="247" t="s">
        <v>801</v>
      </c>
      <c r="T51" s="248" t="s">
        <v>801</v>
      </c>
      <c r="U51" s="224">
        <v>0.65400000000000003</v>
      </c>
      <c r="V51" s="224">
        <f>ROUND(E51*U51,2)</f>
        <v>35.32</v>
      </c>
      <c r="W51" s="224"/>
      <c r="X51" s="224" t="s">
        <v>272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366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20"/>
      <c r="B52" s="221"/>
      <c r="C52" s="261" t="s">
        <v>868</v>
      </c>
      <c r="D52" s="256"/>
      <c r="E52" s="256"/>
      <c r="F52" s="256"/>
      <c r="G52" s="256"/>
      <c r="H52" s="224"/>
      <c r="I52" s="224"/>
      <c r="J52" s="224"/>
      <c r="K52" s="224"/>
      <c r="L52" s="224"/>
      <c r="M52" s="224"/>
      <c r="N52" s="223"/>
      <c r="O52" s="223"/>
      <c r="P52" s="223"/>
      <c r="Q52" s="223"/>
      <c r="R52" s="224"/>
      <c r="S52" s="224"/>
      <c r="T52" s="224"/>
      <c r="U52" s="224"/>
      <c r="V52" s="224"/>
      <c r="W52" s="224"/>
      <c r="X52" s="224"/>
      <c r="Y52" s="213"/>
      <c r="Z52" s="213"/>
      <c r="AA52" s="213"/>
      <c r="AB52" s="213"/>
      <c r="AC52" s="213"/>
      <c r="AD52" s="213"/>
      <c r="AE52" s="213"/>
      <c r="AF52" s="213"/>
      <c r="AG52" s="213" t="s">
        <v>355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42">
        <v>37</v>
      </c>
      <c r="B53" s="243" t="s">
        <v>1880</v>
      </c>
      <c r="C53" s="258" t="s">
        <v>1881</v>
      </c>
      <c r="D53" s="244" t="s">
        <v>381</v>
      </c>
      <c r="E53" s="245">
        <v>24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21</v>
      </c>
      <c r="M53" s="247">
        <f>G53*(1+L53/100)</f>
        <v>0</v>
      </c>
      <c r="N53" s="245">
        <v>8.6599999999999993E-3</v>
      </c>
      <c r="O53" s="245">
        <f>ROUND(E53*N53,2)</f>
        <v>0.21</v>
      </c>
      <c r="P53" s="245">
        <v>0</v>
      </c>
      <c r="Q53" s="245">
        <f>ROUND(E53*P53,2)</f>
        <v>0</v>
      </c>
      <c r="R53" s="247" t="s">
        <v>895</v>
      </c>
      <c r="S53" s="247" t="s">
        <v>801</v>
      </c>
      <c r="T53" s="248" t="s">
        <v>801</v>
      </c>
      <c r="U53" s="224">
        <v>0.82199999999999995</v>
      </c>
      <c r="V53" s="224">
        <f>ROUND(E53*U53,2)</f>
        <v>19.73</v>
      </c>
      <c r="W53" s="224"/>
      <c r="X53" s="224" t="s">
        <v>272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366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20"/>
      <c r="B54" s="221"/>
      <c r="C54" s="261" t="s">
        <v>868</v>
      </c>
      <c r="D54" s="256"/>
      <c r="E54" s="256"/>
      <c r="F54" s="256"/>
      <c r="G54" s="256"/>
      <c r="H54" s="224"/>
      <c r="I54" s="224"/>
      <c r="J54" s="224"/>
      <c r="K54" s="224"/>
      <c r="L54" s="224"/>
      <c r="M54" s="224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X54" s="224"/>
      <c r="Y54" s="213"/>
      <c r="Z54" s="213"/>
      <c r="AA54" s="213"/>
      <c r="AB54" s="213"/>
      <c r="AC54" s="213"/>
      <c r="AD54" s="213"/>
      <c r="AE54" s="213"/>
      <c r="AF54" s="213"/>
      <c r="AG54" s="213" t="s">
        <v>355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42">
        <v>38</v>
      </c>
      <c r="B55" s="243" t="s">
        <v>1882</v>
      </c>
      <c r="C55" s="258" t="s">
        <v>1883</v>
      </c>
      <c r="D55" s="244" t="s">
        <v>381</v>
      </c>
      <c r="E55" s="245">
        <v>16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21</v>
      </c>
      <c r="M55" s="247">
        <f>G55*(1+L55/100)</f>
        <v>0</v>
      </c>
      <c r="N55" s="245">
        <v>9.2200000000000008E-3</v>
      </c>
      <c r="O55" s="245">
        <f>ROUND(E55*N55,2)</f>
        <v>0.15</v>
      </c>
      <c r="P55" s="245">
        <v>0</v>
      </c>
      <c r="Q55" s="245">
        <f>ROUND(E55*P55,2)</f>
        <v>0</v>
      </c>
      <c r="R55" s="247" t="s">
        <v>895</v>
      </c>
      <c r="S55" s="247" t="s">
        <v>801</v>
      </c>
      <c r="T55" s="248" t="s">
        <v>801</v>
      </c>
      <c r="U55" s="224">
        <v>0.86799999999999999</v>
      </c>
      <c r="V55" s="224">
        <f>ROUND(E55*U55,2)</f>
        <v>13.89</v>
      </c>
      <c r="W55" s="224"/>
      <c r="X55" s="224" t="s">
        <v>272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366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61" t="s">
        <v>868</v>
      </c>
      <c r="D56" s="256"/>
      <c r="E56" s="256"/>
      <c r="F56" s="256"/>
      <c r="G56" s="256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13"/>
      <c r="Z56" s="213"/>
      <c r="AA56" s="213"/>
      <c r="AB56" s="213"/>
      <c r="AC56" s="213"/>
      <c r="AD56" s="213"/>
      <c r="AE56" s="213"/>
      <c r="AF56" s="213"/>
      <c r="AG56" s="213" t="s">
        <v>355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42">
        <v>39</v>
      </c>
      <c r="B57" s="243" t="s">
        <v>1884</v>
      </c>
      <c r="C57" s="258" t="s">
        <v>1885</v>
      </c>
      <c r="D57" s="244" t="s">
        <v>381</v>
      </c>
      <c r="E57" s="245">
        <v>70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21</v>
      </c>
      <c r="M57" s="247">
        <f>G57*(1+L57/100)</f>
        <v>0</v>
      </c>
      <c r="N57" s="245">
        <v>1.1379999999999999E-2</v>
      </c>
      <c r="O57" s="245">
        <f>ROUND(E57*N57,2)</f>
        <v>0.8</v>
      </c>
      <c r="P57" s="245">
        <v>0</v>
      </c>
      <c r="Q57" s="245">
        <f>ROUND(E57*P57,2)</f>
        <v>0</v>
      </c>
      <c r="R57" s="247" t="s">
        <v>895</v>
      </c>
      <c r="S57" s="247" t="s">
        <v>801</v>
      </c>
      <c r="T57" s="248" t="s">
        <v>801</v>
      </c>
      <c r="U57" s="224">
        <v>0.97499999999999998</v>
      </c>
      <c r="V57" s="224">
        <f>ROUND(E57*U57,2)</f>
        <v>68.25</v>
      </c>
      <c r="W57" s="224"/>
      <c r="X57" s="224" t="s">
        <v>272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366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20"/>
      <c r="B58" s="221"/>
      <c r="C58" s="261" t="s">
        <v>868</v>
      </c>
      <c r="D58" s="256"/>
      <c r="E58" s="256"/>
      <c r="F58" s="256"/>
      <c r="G58" s="256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13"/>
      <c r="Z58" s="213"/>
      <c r="AA58" s="213"/>
      <c r="AB58" s="213"/>
      <c r="AC58" s="213"/>
      <c r="AD58" s="213"/>
      <c r="AE58" s="213"/>
      <c r="AF58" s="213"/>
      <c r="AG58" s="213" t="s">
        <v>355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ht="20" outlineLevel="1" x14ac:dyDescent="0.25">
      <c r="A59" s="242">
        <v>40</v>
      </c>
      <c r="B59" s="243" t="s">
        <v>1886</v>
      </c>
      <c r="C59" s="258" t="s">
        <v>1887</v>
      </c>
      <c r="D59" s="244" t="s">
        <v>381</v>
      </c>
      <c r="E59" s="245">
        <v>40</v>
      </c>
      <c r="F59" s="246"/>
      <c r="G59" s="247">
        <f>ROUND(E59*F59,2)</f>
        <v>0</v>
      </c>
      <c r="H59" s="246"/>
      <c r="I59" s="247">
        <f>ROUND(E59*H59,2)</f>
        <v>0</v>
      </c>
      <c r="J59" s="246"/>
      <c r="K59" s="247">
        <f>ROUND(E59*J59,2)</f>
        <v>0</v>
      </c>
      <c r="L59" s="247">
        <v>21</v>
      </c>
      <c r="M59" s="247">
        <f>G59*(1+L59/100)</f>
        <v>0</v>
      </c>
      <c r="N59" s="245">
        <v>1.5949999999999999E-2</v>
      </c>
      <c r="O59" s="245">
        <f>ROUND(E59*N59,2)</f>
        <v>0.64</v>
      </c>
      <c r="P59" s="245">
        <v>0</v>
      </c>
      <c r="Q59" s="245">
        <f>ROUND(E59*P59,2)</f>
        <v>0</v>
      </c>
      <c r="R59" s="247" t="s">
        <v>895</v>
      </c>
      <c r="S59" s="247" t="s">
        <v>801</v>
      </c>
      <c r="T59" s="248" t="s">
        <v>801</v>
      </c>
      <c r="U59" s="224">
        <v>0.74399999999999999</v>
      </c>
      <c r="V59" s="224">
        <f>ROUND(E59*U59,2)</f>
        <v>29.76</v>
      </c>
      <c r="W59" s="224"/>
      <c r="X59" s="224" t="s">
        <v>272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416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20"/>
      <c r="B60" s="221"/>
      <c r="C60" s="261" t="s">
        <v>868</v>
      </c>
      <c r="D60" s="256"/>
      <c r="E60" s="256"/>
      <c r="F60" s="256"/>
      <c r="G60" s="256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13"/>
      <c r="Z60" s="213"/>
      <c r="AA60" s="213"/>
      <c r="AB60" s="213"/>
      <c r="AC60" s="213"/>
      <c r="AD60" s="213"/>
      <c r="AE60" s="213"/>
      <c r="AF60" s="213"/>
      <c r="AG60" s="213" t="s">
        <v>355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20" outlineLevel="1" x14ac:dyDescent="0.25">
      <c r="A61" s="242">
        <v>41</v>
      </c>
      <c r="B61" s="243" t="s">
        <v>1888</v>
      </c>
      <c r="C61" s="258" t="s">
        <v>1889</v>
      </c>
      <c r="D61" s="244" t="s">
        <v>381</v>
      </c>
      <c r="E61" s="245">
        <v>32</v>
      </c>
      <c r="F61" s="246"/>
      <c r="G61" s="247">
        <f>ROUND(E61*F61,2)</f>
        <v>0</v>
      </c>
      <c r="H61" s="246"/>
      <c r="I61" s="247">
        <f>ROUND(E61*H61,2)</f>
        <v>0</v>
      </c>
      <c r="J61" s="246"/>
      <c r="K61" s="247">
        <f>ROUND(E61*J61,2)</f>
        <v>0</v>
      </c>
      <c r="L61" s="247">
        <v>21</v>
      </c>
      <c r="M61" s="247">
        <f>G61*(1+L61/100)</f>
        <v>0</v>
      </c>
      <c r="N61" s="245">
        <v>5.1799999999999997E-3</v>
      </c>
      <c r="O61" s="245">
        <f>ROUND(E61*N61,2)</f>
        <v>0.17</v>
      </c>
      <c r="P61" s="245">
        <v>0</v>
      </c>
      <c r="Q61" s="245">
        <f>ROUND(E61*P61,2)</f>
        <v>0</v>
      </c>
      <c r="R61" s="247" t="s">
        <v>830</v>
      </c>
      <c r="S61" s="247" t="s">
        <v>801</v>
      </c>
      <c r="T61" s="248" t="s">
        <v>801</v>
      </c>
      <c r="U61" s="224">
        <v>0.63</v>
      </c>
      <c r="V61" s="224">
        <f>ROUND(E61*U61,2)</f>
        <v>20.16</v>
      </c>
      <c r="W61" s="224"/>
      <c r="X61" s="224" t="s">
        <v>272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416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20"/>
      <c r="B62" s="221"/>
      <c r="C62" s="272" t="s">
        <v>1121</v>
      </c>
      <c r="D62" s="267"/>
      <c r="E62" s="267"/>
      <c r="F62" s="267"/>
      <c r="G62" s="267"/>
      <c r="H62" s="224"/>
      <c r="I62" s="224"/>
      <c r="J62" s="224"/>
      <c r="K62" s="224"/>
      <c r="L62" s="224"/>
      <c r="M62" s="224"/>
      <c r="N62" s="223"/>
      <c r="O62" s="223"/>
      <c r="P62" s="223"/>
      <c r="Q62" s="223"/>
      <c r="R62" s="224"/>
      <c r="S62" s="224"/>
      <c r="T62" s="224"/>
      <c r="U62" s="224"/>
      <c r="V62" s="224"/>
      <c r="W62" s="224"/>
      <c r="X62" s="224"/>
      <c r="Y62" s="213"/>
      <c r="Z62" s="213"/>
      <c r="AA62" s="213"/>
      <c r="AB62" s="213"/>
      <c r="AC62" s="213"/>
      <c r="AD62" s="213"/>
      <c r="AE62" s="213"/>
      <c r="AF62" s="213"/>
      <c r="AG62" s="213" t="s">
        <v>827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20"/>
      <c r="B63" s="221"/>
      <c r="C63" s="273" t="s">
        <v>868</v>
      </c>
      <c r="D63" s="268"/>
      <c r="E63" s="268"/>
      <c r="F63" s="268"/>
      <c r="G63" s="268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13"/>
      <c r="Z63" s="213"/>
      <c r="AA63" s="213"/>
      <c r="AB63" s="213"/>
      <c r="AC63" s="213"/>
      <c r="AD63" s="213"/>
      <c r="AE63" s="213"/>
      <c r="AF63" s="213"/>
      <c r="AG63" s="213" t="s">
        <v>355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20"/>
      <c r="B64" s="221"/>
      <c r="C64" s="273" t="s">
        <v>865</v>
      </c>
      <c r="D64" s="268"/>
      <c r="E64" s="268"/>
      <c r="F64" s="268"/>
      <c r="G64" s="268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13"/>
      <c r="Z64" s="213"/>
      <c r="AA64" s="213"/>
      <c r="AB64" s="213"/>
      <c r="AC64" s="213"/>
      <c r="AD64" s="213"/>
      <c r="AE64" s="213"/>
      <c r="AF64" s="213"/>
      <c r="AG64" s="213" t="s">
        <v>355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20">
        <v>42</v>
      </c>
      <c r="B65" s="221" t="s">
        <v>1140</v>
      </c>
      <c r="C65" s="270" t="s">
        <v>1141</v>
      </c>
      <c r="D65" s="222" t="s">
        <v>0</v>
      </c>
      <c r="E65" s="265"/>
      <c r="F65" s="225"/>
      <c r="G65" s="224">
        <f>ROUND(E65*F65,2)</f>
        <v>0</v>
      </c>
      <c r="H65" s="225"/>
      <c r="I65" s="224">
        <f>ROUND(E65*H65,2)</f>
        <v>0</v>
      </c>
      <c r="J65" s="225"/>
      <c r="K65" s="224">
        <f>ROUND(E65*J65,2)</f>
        <v>0</v>
      </c>
      <c r="L65" s="224">
        <v>21</v>
      </c>
      <c r="M65" s="224">
        <f>G65*(1+L65/100)</f>
        <v>0</v>
      </c>
      <c r="N65" s="223">
        <v>0</v>
      </c>
      <c r="O65" s="223">
        <f>ROUND(E65*N65,2)</f>
        <v>0</v>
      </c>
      <c r="P65" s="223">
        <v>0</v>
      </c>
      <c r="Q65" s="223">
        <f>ROUND(E65*P65,2)</f>
        <v>0</v>
      </c>
      <c r="R65" s="224" t="s">
        <v>895</v>
      </c>
      <c r="S65" s="224" t="s">
        <v>801</v>
      </c>
      <c r="T65" s="224" t="s">
        <v>801</v>
      </c>
      <c r="U65" s="224">
        <v>0</v>
      </c>
      <c r="V65" s="224">
        <f>ROUND(E65*U65,2)</f>
        <v>0</v>
      </c>
      <c r="W65" s="224"/>
      <c r="X65" s="224" t="s">
        <v>156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825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13" x14ac:dyDescent="0.25">
      <c r="A66" s="232" t="s">
        <v>265</v>
      </c>
      <c r="B66" s="233" t="s">
        <v>195</v>
      </c>
      <c r="C66" s="257" t="s">
        <v>196</v>
      </c>
      <c r="D66" s="234"/>
      <c r="E66" s="235"/>
      <c r="F66" s="236"/>
      <c r="G66" s="236">
        <f>SUMIF(AG67:AG114,"&lt;&gt;NOR",G67:G114)</f>
        <v>0</v>
      </c>
      <c r="H66" s="236"/>
      <c r="I66" s="236">
        <f>SUM(I67:I114)</f>
        <v>0</v>
      </c>
      <c r="J66" s="236"/>
      <c r="K66" s="236">
        <f>SUM(K67:K114)</f>
        <v>0</v>
      </c>
      <c r="L66" s="236"/>
      <c r="M66" s="236">
        <f>SUM(M67:M114)</f>
        <v>0</v>
      </c>
      <c r="N66" s="235"/>
      <c r="O66" s="235">
        <f>SUM(O67:O114)</f>
        <v>0.22</v>
      </c>
      <c r="P66" s="235"/>
      <c r="Q66" s="235">
        <f>SUM(Q67:Q114)</f>
        <v>0</v>
      </c>
      <c r="R66" s="236"/>
      <c r="S66" s="236"/>
      <c r="T66" s="237"/>
      <c r="U66" s="231"/>
      <c r="V66" s="231">
        <f>SUM(V67:V114)</f>
        <v>34.129999999999995</v>
      </c>
      <c r="W66" s="231"/>
      <c r="X66" s="231"/>
      <c r="AG66" t="s">
        <v>266</v>
      </c>
    </row>
    <row r="67" spans="1:60" outlineLevel="1" x14ac:dyDescent="0.25">
      <c r="A67" s="249">
        <v>43</v>
      </c>
      <c r="B67" s="250" t="s">
        <v>1890</v>
      </c>
      <c r="C67" s="260" t="s">
        <v>1891</v>
      </c>
      <c r="D67" s="251" t="s">
        <v>413</v>
      </c>
      <c r="E67" s="252">
        <v>1</v>
      </c>
      <c r="F67" s="253"/>
      <c r="G67" s="254">
        <f>ROUND(E67*F67,2)</f>
        <v>0</v>
      </c>
      <c r="H67" s="253"/>
      <c r="I67" s="254">
        <f>ROUND(E67*H67,2)</f>
        <v>0</v>
      </c>
      <c r="J67" s="253"/>
      <c r="K67" s="254">
        <f>ROUND(E67*J67,2)</f>
        <v>0</v>
      </c>
      <c r="L67" s="254">
        <v>21</v>
      </c>
      <c r="M67" s="254">
        <f>G67*(1+L67/100)</f>
        <v>0</v>
      </c>
      <c r="N67" s="252">
        <v>1.239E-2</v>
      </c>
      <c r="O67" s="252">
        <f>ROUND(E67*N67,2)</f>
        <v>0.01</v>
      </c>
      <c r="P67" s="252">
        <v>0</v>
      </c>
      <c r="Q67" s="252">
        <f>ROUND(E67*P67,2)</f>
        <v>0</v>
      </c>
      <c r="R67" s="254" t="s">
        <v>895</v>
      </c>
      <c r="S67" s="254" t="s">
        <v>801</v>
      </c>
      <c r="T67" s="255" t="s">
        <v>801</v>
      </c>
      <c r="U67" s="224">
        <v>0.69699999999999995</v>
      </c>
      <c r="V67" s="224">
        <f>ROUND(E67*U67,2)</f>
        <v>0.7</v>
      </c>
      <c r="W67" s="224"/>
      <c r="X67" s="224" t="s">
        <v>272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416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49">
        <v>44</v>
      </c>
      <c r="B68" s="250" t="s">
        <v>1892</v>
      </c>
      <c r="C68" s="260" t="s">
        <v>1893</v>
      </c>
      <c r="D68" s="251" t="s">
        <v>388</v>
      </c>
      <c r="E68" s="252">
        <v>1</v>
      </c>
      <c r="F68" s="253"/>
      <c r="G68" s="254">
        <f>ROUND(E68*F68,2)</f>
        <v>0</v>
      </c>
      <c r="H68" s="253"/>
      <c r="I68" s="254">
        <f>ROUND(E68*H68,2)</f>
        <v>0</v>
      </c>
      <c r="J68" s="253"/>
      <c r="K68" s="254">
        <f>ROUND(E68*J68,2)</f>
        <v>0</v>
      </c>
      <c r="L68" s="254">
        <v>21</v>
      </c>
      <c r="M68" s="254">
        <f>G68*(1+L68/100)</f>
        <v>0</v>
      </c>
      <c r="N68" s="252">
        <v>3.6999999999999999E-4</v>
      </c>
      <c r="O68" s="252">
        <f>ROUND(E68*N68,2)</f>
        <v>0</v>
      </c>
      <c r="P68" s="252">
        <v>0</v>
      </c>
      <c r="Q68" s="252">
        <f>ROUND(E68*P68,2)</f>
        <v>0</v>
      </c>
      <c r="R68" s="254"/>
      <c r="S68" s="254" t="s">
        <v>414</v>
      </c>
      <c r="T68" s="255" t="s">
        <v>415</v>
      </c>
      <c r="U68" s="224">
        <v>0.21</v>
      </c>
      <c r="V68" s="224">
        <f>ROUND(E68*U68,2)</f>
        <v>0.21</v>
      </c>
      <c r="W68" s="224"/>
      <c r="X68" s="224" t="s">
        <v>272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416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49">
        <v>45</v>
      </c>
      <c r="B69" s="250" t="s">
        <v>1894</v>
      </c>
      <c r="C69" s="260" t="s">
        <v>1895</v>
      </c>
      <c r="D69" s="251" t="s">
        <v>388</v>
      </c>
      <c r="E69" s="252">
        <v>6</v>
      </c>
      <c r="F69" s="253"/>
      <c r="G69" s="254">
        <f>ROUND(E69*F69,2)</f>
        <v>0</v>
      </c>
      <c r="H69" s="253"/>
      <c r="I69" s="254">
        <f>ROUND(E69*H69,2)</f>
        <v>0</v>
      </c>
      <c r="J69" s="253"/>
      <c r="K69" s="254">
        <f>ROUND(E69*J69,2)</f>
        <v>0</v>
      </c>
      <c r="L69" s="254">
        <v>21</v>
      </c>
      <c r="M69" s="254">
        <f>G69*(1+L69/100)</f>
        <v>0</v>
      </c>
      <c r="N69" s="252">
        <v>6.6E-4</v>
      </c>
      <c r="O69" s="252">
        <f>ROUND(E69*N69,2)</f>
        <v>0</v>
      </c>
      <c r="P69" s="252">
        <v>0</v>
      </c>
      <c r="Q69" s="252">
        <f>ROUND(E69*P69,2)</f>
        <v>0</v>
      </c>
      <c r="R69" s="254"/>
      <c r="S69" s="254" t="s">
        <v>414</v>
      </c>
      <c r="T69" s="255" t="s">
        <v>415</v>
      </c>
      <c r="U69" s="224">
        <v>0.23</v>
      </c>
      <c r="V69" s="224">
        <f>ROUND(E69*U69,2)</f>
        <v>1.38</v>
      </c>
      <c r="W69" s="224"/>
      <c r="X69" s="224" t="s">
        <v>272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416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49">
        <v>46</v>
      </c>
      <c r="B70" s="250" t="s">
        <v>1896</v>
      </c>
      <c r="C70" s="260" t="s">
        <v>1897</v>
      </c>
      <c r="D70" s="251" t="s">
        <v>388</v>
      </c>
      <c r="E70" s="252">
        <v>1</v>
      </c>
      <c r="F70" s="253"/>
      <c r="G70" s="254">
        <f>ROUND(E70*F70,2)</f>
        <v>0</v>
      </c>
      <c r="H70" s="253"/>
      <c r="I70" s="254">
        <f>ROUND(E70*H70,2)</f>
        <v>0</v>
      </c>
      <c r="J70" s="253"/>
      <c r="K70" s="254">
        <f>ROUND(E70*J70,2)</f>
        <v>0</v>
      </c>
      <c r="L70" s="254">
        <v>21</v>
      </c>
      <c r="M70" s="254">
        <f>G70*(1+L70/100)</f>
        <v>0</v>
      </c>
      <c r="N70" s="252">
        <v>8.0000000000000004E-4</v>
      </c>
      <c r="O70" s="252">
        <f>ROUND(E70*N70,2)</f>
        <v>0</v>
      </c>
      <c r="P70" s="252">
        <v>0</v>
      </c>
      <c r="Q70" s="252">
        <f>ROUND(E70*P70,2)</f>
        <v>0</v>
      </c>
      <c r="R70" s="254"/>
      <c r="S70" s="254" t="s">
        <v>414</v>
      </c>
      <c r="T70" s="255" t="s">
        <v>420</v>
      </c>
      <c r="U70" s="224">
        <v>0</v>
      </c>
      <c r="V70" s="224">
        <f>ROUND(E70*U70,2)</f>
        <v>0</v>
      </c>
      <c r="W70" s="224"/>
      <c r="X70" s="224" t="s">
        <v>529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802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49">
        <v>47</v>
      </c>
      <c r="B71" s="250" t="s">
        <v>1898</v>
      </c>
      <c r="C71" s="260" t="s">
        <v>1899</v>
      </c>
      <c r="D71" s="251" t="s">
        <v>388</v>
      </c>
      <c r="E71" s="252">
        <v>2</v>
      </c>
      <c r="F71" s="253"/>
      <c r="G71" s="254">
        <f>ROUND(E71*F71,2)</f>
        <v>0</v>
      </c>
      <c r="H71" s="253"/>
      <c r="I71" s="254">
        <f>ROUND(E71*H71,2)</f>
        <v>0</v>
      </c>
      <c r="J71" s="253"/>
      <c r="K71" s="254">
        <f>ROUND(E71*J71,2)</f>
        <v>0</v>
      </c>
      <c r="L71" s="254">
        <v>21</v>
      </c>
      <c r="M71" s="254">
        <f>G71*(1+L71/100)</f>
        <v>0</v>
      </c>
      <c r="N71" s="252">
        <v>8.0000000000000004E-4</v>
      </c>
      <c r="O71" s="252">
        <f>ROUND(E71*N71,2)</f>
        <v>0</v>
      </c>
      <c r="P71" s="252">
        <v>0</v>
      </c>
      <c r="Q71" s="252">
        <f>ROUND(E71*P71,2)</f>
        <v>0</v>
      </c>
      <c r="R71" s="254"/>
      <c r="S71" s="254" t="s">
        <v>414</v>
      </c>
      <c r="T71" s="255" t="s">
        <v>420</v>
      </c>
      <c r="U71" s="224">
        <v>0</v>
      </c>
      <c r="V71" s="224">
        <f>ROUND(E71*U71,2)</f>
        <v>0</v>
      </c>
      <c r="W71" s="224"/>
      <c r="X71" s="224" t="s">
        <v>529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802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49">
        <v>48</v>
      </c>
      <c r="B72" s="250" t="s">
        <v>1900</v>
      </c>
      <c r="C72" s="260" t="s">
        <v>1901</v>
      </c>
      <c r="D72" s="251" t="s">
        <v>388</v>
      </c>
      <c r="E72" s="252">
        <v>1</v>
      </c>
      <c r="F72" s="253"/>
      <c r="G72" s="254">
        <f>ROUND(E72*F72,2)</f>
        <v>0</v>
      </c>
      <c r="H72" s="253"/>
      <c r="I72" s="254">
        <f>ROUND(E72*H72,2)</f>
        <v>0</v>
      </c>
      <c r="J72" s="253"/>
      <c r="K72" s="254">
        <f>ROUND(E72*J72,2)</f>
        <v>0</v>
      </c>
      <c r="L72" s="254">
        <v>21</v>
      </c>
      <c r="M72" s="254">
        <f>G72*(1+L72/100)</f>
        <v>0</v>
      </c>
      <c r="N72" s="252">
        <v>8.0000000000000004E-4</v>
      </c>
      <c r="O72" s="252">
        <f>ROUND(E72*N72,2)</f>
        <v>0</v>
      </c>
      <c r="P72" s="252">
        <v>0</v>
      </c>
      <c r="Q72" s="252">
        <f>ROUND(E72*P72,2)</f>
        <v>0</v>
      </c>
      <c r="R72" s="254"/>
      <c r="S72" s="254" t="s">
        <v>414</v>
      </c>
      <c r="T72" s="255" t="s">
        <v>420</v>
      </c>
      <c r="U72" s="224">
        <v>0</v>
      </c>
      <c r="V72" s="224">
        <f>ROUND(E72*U72,2)</f>
        <v>0</v>
      </c>
      <c r="W72" s="224"/>
      <c r="X72" s="224" t="s">
        <v>529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802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49">
        <v>49</v>
      </c>
      <c r="B73" s="250" t="s">
        <v>1902</v>
      </c>
      <c r="C73" s="260" t="s">
        <v>1903</v>
      </c>
      <c r="D73" s="251" t="s">
        <v>388</v>
      </c>
      <c r="E73" s="252">
        <v>7</v>
      </c>
      <c r="F73" s="253"/>
      <c r="G73" s="254">
        <f>ROUND(E73*F73,2)</f>
        <v>0</v>
      </c>
      <c r="H73" s="253"/>
      <c r="I73" s="254">
        <f>ROUND(E73*H73,2)</f>
        <v>0</v>
      </c>
      <c r="J73" s="253"/>
      <c r="K73" s="254">
        <f>ROUND(E73*J73,2)</f>
        <v>0</v>
      </c>
      <c r="L73" s="254">
        <v>21</v>
      </c>
      <c r="M73" s="254">
        <f>G73*(1+L73/100)</f>
        <v>0</v>
      </c>
      <c r="N73" s="252">
        <v>5.5000000000000003E-4</v>
      </c>
      <c r="O73" s="252">
        <f>ROUND(E73*N73,2)</f>
        <v>0</v>
      </c>
      <c r="P73" s="252">
        <v>0</v>
      </c>
      <c r="Q73" s="252">
        <f>ROUND(E73*P73,2)</f>
        <v>0</v>
      </c>
      <c r="R73" s="254"/>
      <c r="S73" s="254" t="s">
        <v>414</v>
      </c>
      <c r="T73" s="255" t="s">
        <v>420</v>
      </c>
      <c r="U73" s="224">
        <v>0.23</v>
      </c>
      <c r="V73" s="224">
        <f>ROUND(E73*U73,2)</f>
        <v>1.61</v>
      </c>
      <c r="W73" s="224"/>
      <c r="X73" s="224" t="s">
        <v>272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416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49">
        <v>50</v>
      </c>
      <c r="B74" s="250" t="s">
        <v>1500</v>
      </c>
      <c r="C74" s="260" t="s">
        <v>1501</v>
      </c>
      <c r="D74" s="251" t="s">
        <v>388</v>
      </c>
      <c r="E74" s="252">
        <v>5</v>
      </c>
      <c r="F74" s="253"/>
      <c r="G74" s="254">
        <f>ROUND(E74*F74,2)</f>
        <v>0</v>
      </c>
      <c r="H74" s="253"/>
      <c r="I74" s="254">
        <f>ROUND(E74*H74,2)</f>
        <v>0</v>
      </c>
      <c r="J74" s="253"/>
      <c r="K74" s="254">
        <f>ROUND(E74*J74,2)</f>
        <v>0</v>
      </c>
      <c r="L74" s="254">
        <v>21</v>
      </c>
      <c r="M74" s="254">
        <f>G74*(1+L74/100)</f>
        <v>0</v>
      </c>
      <c r="N74" s="252">
        <v>5.5000000000000003E-4</v>
      </c>
      <c r="O74" s="252">
        <f>ROUND(E74*N74,2)</f>
        <v>0</v>
      </c>
      <c r="P74" s="252">
        <v>0</v>
      </c>
      <c r="Q74" s="252">
        <f>ROUND(E74*P74,2)</f>
        <v>0</v>
      </c>
      <c r="R74" s="254" t="s">
        <v>895</v>
      </c>
      <c r="S74" s="254" t="s">
        <v>801</v>
      </c>
      <c r="T74" s="255" t="s">
        <v>420</v>
      </c>
      <c r="U74" s="224">
        <v>0.23</v>
      </c>
      <c r="V74" s="224">
        <f>ROUND(E74*U74,2)</f>
        <v>1.1499999999999999</v>
      </c>
      <c r="W74" s="224"/>
      <c r="X74" s="224" t="s">
        <v>272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416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49">
        <v>51</v>
      </c>
      <c r="B75" s="250" t="s">
        <v>1904</v>
      </c>
      <c r="C75" s="260" t="s">
        <v>1905</v>
      </c>
      <c r="D75" s="251" t="s">
        <v>388</v>
      </c>
      <c r="E75" s="252">
        <v>1</v>
      </c>
      <c r="F75" s="253"/>
      <c r="G75" s="254">
        <f>ROUND(E75*F75,2)</f>
        <v>0</v>
      </c>
      <c r="H75" s="253"/>
      <c r="I75" s="254">
        <f>ROUND(E75*H75,2)</f>
        <v>0</v>
      </c>
      <c r="J75" s="253"/>
      <c r="K75" s="254">
        <f>ROUND(E75*J75,2)</f>
        <v>0</v>
      </c>
      <c r="L75" s="254">
        <v>21</v>
      </c>
      <c r="M75" s="254">
        <f>G75*(1+L75/100)</f>
        <v>0</v>
      </c>
      <c r="N75" s="252">
        <v>3.7299999999999998E-3</v>
      </c>
      <c r="O75" s="252">
        <f>ROUND(E75*N75,2)</f>
        <v>0</v>
      </c>
      <c r="P75" s="252">
        <v>0</v>
      </c>
      <c r="Q75" s="252">
        <f>ROUND(E75*P75,2)</f>
        <v>0</v>
      </c>
      <c r="R75" s="254"/>
      <c r="S75" s="254" t="s">
        <v>414</v>
      </c>
      <c r="T75" s="255" t="s">
        <v>415</v>
      </c>
      <c r="U75" s="224">
        <v>0.24</v>
      </c>
      <c r="V75" s="224">
        <f>ROUND(E75*U75,2)</f>
        <v>0.24</v>
      </c>
      <c r="W75" s="224"/>
      <c r="X75" s="224" t="s">
        <v>272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416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49">
        <v>52</v>
      </c>
      <c r="B76" s="250" t="s">
        <v>1906</v>
      </c>
      <c r="C76" s="260" t="s">
        <v>1907</v>
      </c>
      <c r="D76" s="251" t="s">
        <v>388</v>
      </c>
      <c r="E76" s="252">
        <v>1</v>
      </c>
      <c r="F76" s="253"/>
      <c r="G76" s="254">
        <f>ROUND(E76*F76,2)</f>
        <v>0</v>
      </c>
      <c r="H76" s="253"/>
      <c r="I76" s="254">
        <f>ROUND(E76*H76,2)</f>
        <v>0</v>
      </c>
      <c r="J76" s="253"/>
      <c r="K76" s="254">
        <f>ROUND(E76*J76,2)</f>
        <v>0</v>
      </c>
      <c r="L76" s="254">
        <v>21</v>
      </c>
      <c r="M76" s="254">
        <f>G76*(1+L76/100)</f>
        <v>0</v>
      </c>
      <c r="N76" s="252">
        <v>6.7600000000000004E-3</v>
      </c>
      <c r="O76" s="252">
        <f>ROUND(E76*N76,2)</f>
        <v>0.01</v>
      </c>
      <c r="P76" s="252">
        <v>0</v>
      </c>
      <c r="Q76" s="252">
        <f>ROUND(E76*P76,2)</f>
        <v>0</v>
      </c>
      <c r="R76" s="254"/>
      <c r="S76" s="254" t="s">
        <v>414</v>
      </c>
      <c r="T76" s="255" t="s">
        <v>415</v>
      </c>
      <c r="U76" s="224">
        <v>0.26200000000000001</v>
      </c>
      <c r="V76" s="224">
        <f>ROUND(E76*U76,2)</f>
        <v>0.26</v>
      </c>
      <c r="W76" s="224"/>
      <c r="X76" s="224" t="s">
        <v>272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416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49">
        <v>53</v>
      </c>
      <c r="B77" s="250" t="s">
        <v>1908</v>
      </c>
      <c r="C77" s="260" t="s">
        <v>1909</v>
      </c>
      <c r="D77" s="251" t="s">
        <v>388</v>
      </c>
      <c r="E77" s="252">
        <v>1</v>
      </c>
      <c r="F77" s="253"/>
      <c r="G77" s="254">
        <f>ROUND(E77*F77,2)</f>
        <v>0</v>
      </c>
      <c r="H77" s="253"/>
      <c r="I77" s="254">
        <f>ROUND(E77*H77,2)</f>
        <v>0</v>
      </c>
      <c r="J77" s="253"/>
      <c r="K77" s="254">
        <f>ROUND(E77*J77,2)</f>
        <v>0</v>
      </c>
      <c r="L77" s="254">
        <v>21</v>
      </c>
      <c r="M77" s="254">
        <f>G77*(1+L77/100)</f>
        <v>0</v>
      </c>
      <c r="N77" s="252">
        <v>8.9300000000000004E-3</v>
      </c>
      <c r="O77" s="252">
        <f>ROUND(E77*N77,2)</f>
        <v>0.01</v>
      </c>
      <c r="P77" s="252">
        <v>0</v>
      </c>
      <c r="Q77" s="252">
        <f>ROUND(E77*P77,2)</f>
        <v>0</v>
      </c>
      <c r="R77" s="254"/>
      <c r="S77" s="254" t="s">
        <v>414</v>
      </c>
      <c r="T77" s="255" t="s">
        <v>415</v>
      </c>
      <c r="U77" s="224">
        <v>0.28000000000000003</v>
      </c>
      <c r="V77" s="224">
        <f>ROUND(E77*U77,2)</f>
        <v>0.28000000000000003</v>
      </c>
      <c r="W77" s="224"/>
      <c r="X77" s="224" t="s">
        <v>272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416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49">
        <v>54</v>
      </c>
      <c r="B78" s="250" t="s">
        <v>1910</v>
      </c>
      <c r="C78" s="260" t="s">
        <v>1911</v>
      </c>
      <c r="D78" s="251" t="s">
        <v>388</v>
      </c>
      <c r="E78" s="252">
        <v>1</v>
      </c>
      <c r="F78" s="253"/>
      <c r="G78" s="254">
        <f>ROUND(E78*F78,2)</f>
        <v>0</v>
      </c>
      <c r="H78" s="253"/>
      <c r="I78" s="254">
        <f>ROUND(E78*H78,2)</f>
        <v>0</v>
      </c>
      <c r="J78" s="253"/>
      <c r="K78" s="254">
        <f>ROUND(E78*J78,2)</f>
        <v>0</v>
      </c>
      <c r="L78" s="254">
        <v>21</v>
      </c>
      <c r="M78" s="254">
        <f>G78*(1+L78/100)</f>
        <v>0</v>
      </c>
      <c r="N78" s="252">
        <v>1.4499999999999999E-3</v>
      </c>
      <c r="O78" s="252">
        <f>ROUND(E78*N78,2)</f>
        <v>0</v>
      </c>
      <c r="P78" s="252">
        <v>0</v>
      </c>
      <c r="Q78" s="252">
        <f>ROUND(E78*P78,2)</f>
        <v>0</v>
      </c>
      <c r="R78" s="254"/>
      <c r="S78" s="254" t="s">
        <v>414</v>
      </c>
      <c r="T78" s="255" t="s">
        <v>420</v>
      </c>
      <c r="U78" s="224">
        <v>0.13</v>
      </c>
      <c r="V78" s="224">
        <f>ROUND(E78*U78,2)</f>
        <v>0.13</v>
      </c>
      <c r="W78" s="224"/>
      <c r="X78" s="224" t="s">
        <v>272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416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49">
        <v>55</v>
      </c>
      <c r="B79" s="250" t="s">
        <v>1912</v>
      </c>
      <c r="C79" s="260" t="s">
        <v>1913</v>
      </c>
      <c r="D79" s="251" t="s">
        <v>388</v>
      </c>
      <c r="E79" s="252">
        <v>1</v>
      </c>
      <c r="F79" s="253"/>
      <c r="G79" s="254">
        <f>ROUND(E79*F79,2)</f>
        <v>0</v>
      </c>
      <c r="H79" s="253"/>
      <c r="I79" s="254">
        <f>ROUND(E79*H79,2)</f>
        <v>0</v>
      </c>
      <c r="J79" s="253"/>
      <c r="K79" s="254">
        <f>ROUND(E79*J79,2)</f>
        <v>0</v>
      </c>
      <c r="L79" s="254">
        <v>21</v>
      </c>
      <c r="M79" s="254">
        <f>G79*(1+L79/100)</f>
        <v>0</v>
      </c>
      <c r="N79" s="252">
        <v>1.4499999999999999E-3</v>
      </c>
      <c r="O79" s="252">
        <f>ROUND(E79*N79,2)</f>
        <v>0</v>
      </c>
      <c r="P79" s="252">
        <v>0</v>
      </c>
      <c r="Q79" s="252">
        <f>ROUND(E79*P79,2)</f>
        <v>0</v>
      </c>
      <c r="R79" s="254"/>
      <c r="S79" s="254" t="s">
        <v>414</v>
      </c>
      <c r="T79" s="255" t="s">
        <v>415</v>
      </c>
      <c r="U79" s="224">
        <v>0.13</v>
      </c>
      <c r="V79" s="224">
        <f>ROUND(E79*U79,2)</f>
        <v>0.13</v>
      </c>
      <c r="W79" s="224"/>
      <c r="X79" s="224" t="s">
        <v>272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416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49">
        <v>56</v>
      </c>
      <c r="B80" s="250" t="s">
        <v>1914</v>
      </c>
      <c r="C80" s="260" t="s">
        <v>1915</v>
      </c>
      <c r="D80" s="251" t="s">
        <v>388</v>
      </c>
      <c r="E80" s="252">
        <v>1</v>
      </c>
      <c r="F80" s="253"/>
      <c r="G80" s="254">
        <f>ROUND(E80*F80,2)</f>
        <v>0</v>
      </c>
      <c r="H80" s="253"/>
      <c r="I80" s="254">
        <f>ROUND(E80*H80,2)</f>
        <v>0</v>
      </c>
      <c r="J80" s="253"/>
      <c r="K80" s="254">
        <f>ROUND(E80*J80,2)</f>
        <v>0</v>
      </c>
      <c r="L80" s="254">
        <v>21</v>
      </c>
      <c r="M80" s="254">
        <f>G80*(1+L80/100)</f>
        <v>0</v>
      </c>
      <c r="N80" s="252">
        <v>1.75E-3</v>
      </c>
      <c r="O80" s="252">
        <f>ROUND(E80*N80,2)</f>
        <v>0</v>
      </c>
      <c r="P80" s="252">
        <v>0</v>
      </c>
      <c r="Q80" s="252">
        <f>ROUND(E80*P80,2)</f>
        <v>0</v>
      </c>
      <c r="R80" s="254"/>
      <c r="S80" s="254" t="s">
        <v>414</v>
      </c>
      <c r="T80" s="255" t="s">
        <v>415</v>
      </c>
      <c r="U80" s="224">
        <v>0.14099999999999999</v>
      </c>
      <c r="V80" s="224">
        <f>ROUND(E80*U80,2)</f>
        <v>0.14000000000000001</v>
      </c>
      <c r="W80" s="224"/>
      <c r="X80" s="224" t="s">
        <v>272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416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49">
        <v>57</v>
      </c>
      <c r="B81" s="250" t="s">
        <v>1916</v>
      </c>
      <c r="C81" s="260" t="s">
        <v>1917</v>
      </c>
      <c r="D81" s="251" t="s">
        <v>388</v>
      </c>
      <c r="E81" s="252">
        <v>1</v>
      </c>
      <c r="F81" s="253"/>
      <c r="G81" s="254">
        <f>ROUND(E81*F81,2)</f>
        <v>0</v>
      </c>
      <c r="H81" s="253"/>
      <c r="I81" s="254">
        <f>ROUND(E81*H81,2)</f>
        <v>0</v>
      </c>
      <c r="J81" s="253"/>
      <c r="K81" s="254">
        <f>ROUND(E81*J81,2)</f>
        <v>0</v>
      </c>
      <c r="L81" s="254">
        <v>21</v>
      </c>
      <c r="M81" s="254">
        <f>G81*(1+L81/100)</f>
        <v>0</v>
      </c>
      <c r="N81" s="252">
        <v>3.4000000000000002E-4</v>
      </c>
      <c r="O81" s="252">
        <f>ROUND(E81*N81,2)</f>
        <v>0</v>
      </c>
      <c r="P81" s="252">
        <v>0</v>
      </c>
      <c r="Q81" s="252">
        <f>ROUND(E81*P81,2)</f>
        <v>0</v>
      </c>
      <c r="R81" s="254"/>
      <c r="S81" s="254" t="s">
        <v>414</v>
      </c>
      <c r="T81" s="255" t="s">
        <v>415</v>
      </c>
      <c r="U81" s="224">
        <v>0.22700000000000001</v>
      </c>
      <c r="V81" s="224">
        <f>ROUND(E81*U81,2)</f>
        <v>0.23</v>
      </c>
      <c r="W81" s="224"/>
      <c r="X81" s="224" t="s">
        <v>272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416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5">
      <c r="A82" s="249">
        <v>58</v>
      </c>
      <c r="B82" s="250" t="s">
        <v>1918</v>
      </c>
      <c r="C82" s="260" t="s">
        <v>1919</v>
      </c>
      <c r="D82" s="251" t="s">
        <v>388</v>
      </c>
      <c r="E82" s="252">
        <v>1</v>
      </c>
      <c r="F82" s="253"/>
      <c r="G82" s="254">
        <f>ROUND(E82*F82,2)</f>
        <v>0</v>
      </c>
      <c r="H82" s="253"/>
      <c r="I82" s="254">
        <f>ROUND(E82*H82,2)</f>
        <v>0</v>
      </c>
      <c r="J82" s="253"/>
      <c r="K82" s="254">
        <f>ROUND(E82*J82,2)</f>
        <v>0</v>
      </c>
      <c r="L82" s="254">
        <v>21</v>
      </c>
      <c r="M82" s="254">
        <f>G82*(1+L82/100)</f>
        <v>0</v>
      </c>
      <c r="N82" s="252">
        <v>5.0000000000000001E-4</v>
      </c>
      <c r="O82" s="252">
        <f>ROUND(E82*N82,2)</f>
        <v>0</v>
      </c>
      <c r="P82" s="252">
        <v>0</v>
      </c>
      <c r="Q82" s="252">
        <f>ROUND(E82*P82,2)</f>
        <v>0</v>
      </c>
      <c r="R82" s="254" t="s">
        <v>830</v>
      </c>
      <c r="S82" s="254" t="s">
        <v>801</v>
      </c>
      <c r="T82" s="255" t="s">
        <v>801</v>
      </c>
      <c r="U82" s="224">
        <v>0.22700000000000001</v>
      </c>
      <c r="V82" s="224">
        <f>ROUND(E82*U82,2)</f>
        <v>0.23</v>
      </c>
      <c r="W82" s="224"/>
      <c r="X82" s="224" t="s">
        <v>272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416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49">
        <v>59</v>
      </c>
      <c r="B83" s="250" t="s">
        <v>1920</v>
      </c>
      <c r="C83" s="260" t="s">
        <v>1921</v>
      </c>
      <c r="D83" s="251" t="s">
        <v>388</v>
      </c>
      <c r="E83" s="252">
        <v>1</v>
      </c>
      <c r="F83" s="253"/>
      <c r="G83" s="254">
        <f>ROUND(E83*F83,2)</f>
        <v>0</v>
      </c>
      <c r="H83" s="253"/>
      <c r="I83" s="254">
        <f>ROUND(E83*H83,2)</f>
        <v>0</v>
      </c>
      <c r="J83" s="253"/>
      <c r="K83" s="254">
        <f>ROUND(E83*J83,2)</f>
        <v>0</v>
      </c>
      <c r="L83" s="254">
        <v>21</v>
      </c>
      <c r="M83" s="254">
        <f>G83*(1+L83/100)</f>
        <v>0</v>
      </c>
      <c r="N83" s="252">
        <v>5.5000000000000003E-4</v>
      </c>
      <c r="O83" s="252">
        <f>ROUND(E83*N83,2)</f>
        <v>0</v>
      </c>
      <c r="P83" s="252">
        <v>0</v>
      </c>
      <c r="Q83" s="252">
        <f>ROUND(E83*P83,2)</f>
        <v>0</v>
      </c>
      <c r="R83" s="254"/>
      <c r="S83" s="254" t="s">
        <v>414</v>
      </c>
      <c r="T83" s="255" t="s">
        <v>415</v>
      </c>
      <c r="U83" s="224">
        <v>0.27</v>
      </c>
      <c r="V83" s="224">
        <f>ROUND(E83*U83,2)</f>
        <v>0.27</v>
      </c>
      <c r="W83" s="224"/>
      <c r="X83" s="224" t="s">
        <v>272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416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49">
        <v>60</v>
      </c>
      <c r="B84" s="250" t="s">
        <v>1922</v>
      </c>
      <c r="C84" s="260" t="s">
        <v>1923</v>
      </c>
      <c r="D84" s="251" t="s">
        <v>388</v>
      </c>
      <c r="E84" s="252">
        <v>1</v>
      </c>
      <c r="F84" s="253"/>
      <c r="G84" s="254">
        <f>ROUND(E84*F84,2)</f>
        <v>0</v>
      </c>
      <c r="H84" s="253"/>
      <c r="I84" s="254">
        <f>ROUND(E84*H84,2)</f>
        <v>0</v>
      </c>
      <c r="J84" s="253"/>
      <c r="K84" s="254">
        <f>ROUND(E84*J84,2)</f>
        <v>0</v>
      </c>
      <c r="L84" s="254">
        <v>21</v>
      </c>
      <c r="M84" s="254">
        <f>G84*(1+L84/100)</f>
        <v>0</v>
      </c>
      <c r="N84" s="252">
        <v>6.8000000000000005E-4</v>
      </c>
      <c r="O84" s="252">
        <f>ROUND(E84*N84,2)</f>
        <v>0</v>
      </c>
      <c r="P84" s="252">
        <v>0</v>
      </c>
      <c r="Q84" s="252">
        <f>ROUND(E84*P84,2)</f>
        <v>0</v>
      </c>
      <c r="R84" s="254"/>
      <c r="S84" s="254" t="s">
        <v>414</v>
      </c>
      <c r="T84" s="255" t="s">
        <v>415</v>
      </c>
      <c r="U84" s="224">
        <v>0.35099999999999998</v>
      </c>
      <c r="V84" s="224">
        <f>ROUND(E84*U84,2)</f>
        <v>0.35</v>
      </c>
      <c r="W84" s="224"/>
      <c r="X84" s="224" t="s">
        <v>272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416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49">
        <v>61</v>
      </c>
      <c r="B85" s="250" t="s">
        <v>1924</v>
      </c>
      <c r="C85" s="260" t="s">
        <v>1925</v>
      </c>
      <c r="D85" s="251" t="s">
        <v>388</v>
      </c>
      <c r="E85" s="252">
        <v>2</v>
      </c>
      <c r="F85" s="253"/>
      <c r="G85" s="254">
        <f>ROUND(E85*F85,2)</f>
        <v>0</v>
      </c>
      <c r="H85" s="253"/>
      <c r="I85" s="254">
        <f>ROUND(E85*H85,2)</f>
        <v>0</v>
      </c>
      <c r="J85" s="253"/>
      <c r="K85" s="254">
        <f>ROUND(E85*J85,2)</f>
        <v>0</v>
      </c>
      <c r="L85" s="254">
        <v>21</v>
      </c>
      <c r="M85" s="254">
        <f>G85*(1+L85/100)</f>
        <v>0</v>
      </c>
      <c r="N85" s="252">
        <v>2.4E-2</v>
      </c>
      <c r="O85" s="252">
        <f>ROUND(E85*N85,2)</f>
        <v>0.05</v>
      </c>
      <c r="P85" s="252">
        <v>0</v>
      </c>
      <c r="Q85" s="252">
        <f>ROUND(E85*P85,2)</f>
        <v>0</v>
      </c>
      <c r="R85" s="254"/>
      <c r="S85" s="254" t="s">
        <v>414</v>
      </c>
      <c r="T85" s="255" t="s">
        <v>420</v>
      </c>
      <c r="U85" s="224">
        <v>0</v>
      </c>
      <c r="V85" s="224">
        <f>ROUND(E85*U85,2)</f>
        <v>0</v>
      </c>
      <c r="W85" s="224"/>
      <c r="X85" s="224" t="s">
        <v>529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802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49">
        <v>62</v>
      </c>
      <c r="B86" s="250" t="s">
        <v>1926</v>
      </c>
      <c r="C86" s="260" t="s">
        <v>1927</v>
      </c>
      <c r="D86" s="251" t="s">
        <v>388</v>
      </c>
      <c r="E86" s="252">
        <v>1</v>
      </c>
      <c r="F86" s="253"/>
      <c r="G86" s="254">
        <f>ROUND(E86*F86,2)</f>
        <v>0</v>
      </c>
      <c r="H86" s="253"/>
      <c r="I86" s="254">
        <f>ROUND(E86*H86,2)</f>
        <v>0</v>
      </c>
      <c r="J86" s="253"/>
      <c r="K86" s="254">
        <f>ROUND(E86*J86,2)</f>
        <v>0</v>
      </c>
      <c r="L86" s="254">
        <v>21</v>
      </c>
      <c r="M86" s="254">
        <f>G86*(1+L86/100)</f>
        <v>0</v>
      </c>
      <c r="N86" s="252">
        <v>2.3000000000000001E-4</v>
      </c>
      <c r="O86" s="252">
        <f>ROUND(E86*N86,2)</f>
        <v>0</v>
      </c>
      <c r="P86" s="252">
        <v>0</v>
      </c>
      <c r="Q86" s="252">
        <f>ROUND(E86*P86,2)</f>
        <v>0</v>
      </c>
      <c r="R86" s="254" t="s">
        <v>895</v>
      </c>
      <c r="S86" s="254" t="s">
        <v>801</v>
      </c>
      <c r="T86" s="255" t="s">
        <v>801</v>
      </c>
      <c r="U86" s="224">
        <v>0.20699999999999999</v>
      </c>
      <c r="V86" s="224">
        <f>ROUND(E86*U86,2)</f>
        <v>0.21</v>
      </c>
      <c r="W86" s="224"/>
      <c r="X86" s="224" t="s">
        <v>272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416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42">
        <v>63</v>
      </c>
      <c r="B87" s="243" t="s">
        <v>1928</v>
      </c>
      <c r="C87" s="258" t="s">
        <v>1929</v>
      </c>
      <c r="D87" s="244" t="s">
        <v>388</v>
      </c>
      <c r="E87" s="245">
        <v>2</v>
      </c>
      <c r="F87" s="246"/>
      <c r="G87" s="247">
        <f>ROUND(E87*F87,2)</f>
        <v>0</v>
      </c>
      <c r="H87" s="246"/>
      <c r="I87" s="247">
        <f>ROUND(E87*H87,2)</f>
        <v>0</v>
      </c>
      <c r="J87" s="246"/>
      <c r="K87" s="247">
        <f>ROUND(E87*J87,2)</f>
        <v>0</v>
      </c>
      <c r="L87" s="247">
        <v>21</v>
      </c>
      <c r="M87" s="247">
        <f>G87*(1+L87/100)</f>
        <v>0</v>
      </c>
      <c r="N87" s="245">
        <v>0</v>
      </c>
      <c r="O87" s="245">
        <f>ROUND(E87*N87,2)</f>
        <v>0</v>
      </c>
      <c r="P87" s="245">
        <v>0</v>
      </c>
      <c r="Q87" s="245">
        <f>ROUND(E87*P87,2)</f>
        <v>0</v>
      </c>
      <c r="R87" s="247" t="s">
        <v>895</v>
      </c>
      <c r="S87" s="247" t="s">
        <v>801</v>
      </c>
      <c r="T87" s="248" t="s">
        <v>801</v>
      </c>
      <c r="U87" s="224">
        <v>0.17</v>
      </c>
      <c r="V87" s="224">
        <f>ROUND(E87*U87,2)</f>
        <v>0.34</v>
      </c>
      <c r="W87" s="224"/>
      <c r="X87" s="224" t="s">
        <v>272</v>
      </c>
      <c r="Y87" s="213"/>
      <c r="Z87" s="213"/>
      <c r="AA87" s="213"/>
      <c r="AB87" s="213"/>
      <c r="AC87" s="213"/>
      <c r="AD87" s="213"/>
      <c r="AE87" s="213"/>
      <c r="AF87" s="213"/>
      <c r="AG87" s="213" t="s">
        <v>416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20"/>
      <c r="B88" s="221"/>
      <c r="C88" s="259" t="s">
        <v>1930</v>
      </c>
      <c r="D88" s="226"/>
      <c r="E88" s="227"/>
      <c r="F88" s="224"/>
      <c r="G88" s="224"/>
      <c r="H88" s="224"/>
      <c r="I88" s="224"/>
      <c r="J88" s="224"/>
      <c r="K88" s="224"/>
      <c r="L88" s="224"/>
      <c r="M88" s="224"/>
      <c r="N88" s="223"/>
      <c r="O88" s="223"/>
      <c r="P88" s="223"/>
      <c r="Q88" s="223"/>
      <c r="R88" s="224"/>
      <c r="S88" s="224"/>
      <c r="T88" s="224"/>
      <c r="U88" s="224"/>
      <c r="V88" s="224"/>
      <c r="W88" s="224"/>
      <c r="X88" s="224"/>
      <c r="Y88" s="213"/>
      <c r="Z88" s="213"/>
      <c r="AA88" s="213"/>
      <c r="AB88" s="213"/>
      <c r="AC88" s="213"/>
      <c r="AD88" s="213"/>
      <c r="AE88" s="213"/>
      <c r="AF88" s="213"/>
      <c r="AG88" s="213" t="s">
        <v>275</v>
      </c>
      <c r="AH88" s="213">
        <v>0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20"/>
      <c r="B89" s="221"/>
      <c r="C89" s="259" t="s">
        <v>1931</v>
      </c>
      <c r="D89" s="226"/>
      <c r="E89" s="227">
        <v>2</v>
      </c>
      <c r="F89" s="224"/>
      <c r="G89" s="224"/>
      <c r="H89" s="224"/>
      <c r="I89" s="224"/>
      <c r="J89" s="224"/>
      <c r="K89" s="224"/>
      <c r="L89" s="224"/>
      <c r="M89" s="224"/>
      <c r="N89" s="223"/>
      <c r="O89" s="223"/>
      <c r="P89" s="223"/>
      <c r="Q89" s="223"/>
      <c r="R89" s="224"/>
      <c r="S89" s="224"/>
      <c r="T89" s="224"/>
      <c r="U89" s="224"/>
      <c r="V89" s="224"/>
      <c r="W89" s="224"/>
      <c r="X89" s="224"/>
      <c r="Y89" s="213"/>
      <c r="Z89" s="213"/>
      <c r="AA89" s="213"/>
      <c r="AB89" s="213"/>
      <c r="AC89" s="213"/>
      <c r="AD89" s="213"/>
      <c r="AE89" s="213"/>
      <c r="AF89" s="213"/>
      <c r="AG89" s="213" t="s">
        <v>275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42">
        <v>64</v>
      </c>
      <c r="B90" s="243" t="s">
        <v>1932</v>
      </c>
      <c r="C90" s="258" t="s">
        <v>1933</v>
      </c>
      <c r="D90" s="244" t="s">
        <v>388</v>
      </c>
      <c r="E90" s="245">
        <v>2</v>
      </c>
      <c r="F90" s="246"/>
      <c r="G90" s="247">
        <f>ROUND(E90*F90,2)</f>
        <v>0</v>
      </c>
      <c r="H90" s="246"/>
      <c r="I90" s="247">
        <f>ROUND(E90*H90,2)</f>
        <v>0</v>
      </c>
      <c r="J90" s="246"/>
      <c r="K90" s="247">
        <f>ROUND(E90*J90,2)</f>
        <v>0</v>
      </c>
      <c r="L90" s="247">
        <v>21</v>
      </c>
      <c r="M90" s="247">
        <f>G90*(1+L90/100)</f>
        <v>0</v>
      </c>
      <c r="N90" s="245">
        <v>0</v>
      </c>
      <c r="O90" s="245">
        <f>ROUND(E90*N90,2)</f>
        <v>0</v>
      </c>
      <c r="P90" s="245">
        <v>0</v>
      </c>
      <c r="Q90" s="245">
        <f>ROUND(E90*P90,2)</f>
        <v>0</v>
      </c>
      <c r="R90" s="247" t="s">
        <v>895</v>
      </c>
      <c r="S90" s="247" t="s">
        <v>801</v>
      </c>
      <c r="T90" s="248" t="s">
        <v>801</v>
      </c>
      <c r="U90" s="224">
        <v>0.21</v>
      </c>
      <c r="V90" s="224">
        <f>ROUND(E90*U90,2)</f>
        <v>0.42</v>
      </c>
      <c r="W90" s="224"/>
      <c r="X90" s="224" t="s">
        <v>272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416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20"/>
      <c r="B91" s="221"/>
      <c r="C91" s="259" t="s">
        <v>1934</v>
      </c>
      <c r="D91" s="226"/>
      <c r="E91" s="227">
        <v>1</v>
      </c>
      <c r="F91" s="224"/>
      <c r="G91" s="224"/>
      <c r="H91" s="224"/>
      <c r="I91" s="224"/>
      <c r="J91" s="224"/>
      <c r="K91" s="224"/>
      <c r="L91" s="224"/>
      <c r="M91" s="224"/>
      <c r="N91" s="223"/>
      <c r="O91" s="223"/>
      <c r="P91" s="223"/>
      <c r="Q91" s="223"/>
      <c r="R91" s="224"/>
      <c r="S91" s="224"/>
      <c r="T91" s="224"/>
      <c r="U91" s="224"/>
      <c r="V91" s="224"/>
      <c r="W91" s="224"/>
      <c r="X91" s="224"/>
      <c r="Y91" s="213"/>
      <c r="Z91" s="213"/>
      <c r="AA91" s="213"/>
      <c r="AB91" s="213"/>
      <c r="AC91" s="213"/>
      <c r="AD91" s="213"/>
      <c r="AE91" s="213"/>
      <c r="AF91" s="213"/>
      <c r="AG91" s="213" t="s">
        <v>275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20"/>
      <c r="B92" s="221"/>
      <c r="C92" s="259" t="s">
        <v>1935</v>
      </c>
      <c r="D92" s="226"/>
      <c r="E92" s="227">
        <v>1</v>
      </c>
      <c r="F92" s="224"/>
      <c r="G92" s="224"/>
      <c r="H92" s="224"/>
      <c r="I92" s="224"/>
      <c r="J92" s="224"/>
      <c r="K92" s="224"/>
      <c r="L92" s="224"/>
      <c r="M92" s="224"/>
      <c r="N92" s="223"/>
      <c r="O92" s="223"/>
      <c r="P92" s="223"/>
      <c r="Q92" s="223"/>
      <c r="R92" s="224"/>
      <c r="S92" s="224"/>
      <c r="T92" s="224"/>
      <c r="U92" s="224"/>
      <c r="V92" s="224"/>
      <c r="W92" s="224"/>
      <c r="X92" s="224"/>
      <c r="Y92" s="213"/>
      <c r="Z92" s="213"/>
      <c r="AA92" s="213"/>
      <c r="AB92" s="213"/>
      <c r="AC92" s="213"/>
      <c r="AD92" s="213"/>
      <c r="AE92" s="213"/>
      <c r="AF92" s="213"/>
      <c r="AG92" s="213" t="s">
        <v>275</v>
      </c>
      <c r="AH92" s="213"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42">
        <v>65</v>
      </c>
      <c r="B93" s="243" t="s">
        <v>1167</v>
      </c>
      <c r="C93" s="258" t="s">
        <v>1168</v>
      </c>
      <c r="D93" s="244" t="s">
        <v>388</v>
      </c>
      <c r="E93" s="245">
        <v>7</v>
      </c>
      <c r="F93" s="246"/>
      <c r="G93" s="247">
        <f>ROUND(E93*F93,2)</f>
        <v>0</v>
      </c>
      <c r="H93" s="246"/>
      <c r="I93" s="247">
        <f>ROUND(E93*H93,2)</f>
        <v>0</v>
      </c>
      <c r="J93" s="246"/>
      <c r="K93" s="247">
        <f>ROUND(E93*J93,2)</f>
        <v>0</v>
      </c>
      <c r="L93" s="247">
        <v>21</v>
      </c>
      <c r="M93" s="247">
        <f>G93*(1+L93/100)</f>
        <v>0</v>
      </c>
      <c r="N93" s="245">
        <v>0</v>
      </c>
      <c r="O93" s="245">
        <f>ROUND(E93*N93,2)</f>
        <v>0</v>
      </c>
      <c r="P93" s="245">
        <v>0</v>
      </c>
      <c r="Q93" s="245">
        <f>ROUND(E93*P93,2)</f>
        <v>0</v>
      </c>
      <c r="R93" s="247" t="s">
        <v>895</v>
      </c>
      <c r="S93" s="247" t="s">
        <v>801</v>
      </c>
      <c r="T93" s="248" t="s">
        <v>801</v>
      </c>
      <c r="U93" s="224">
        <v>0.23</v>
      </c>
      <c r="V93" s="224">
        <f>ROUND(E93*U93,2)</f>
        <v>1.61</v>
      </c>
      <c r="W93" s="224"/>
      <c r="X93" s="224" t="s">
        <v>272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416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20"/>
      <c r="B94" s="221"/>
      <c r="C94" s="259" t="s">
        <v>1936</v>
      </c>
      <c r="D94" s="226"/>
      <c r="E94" s="227">
        <v>2</v>
      </c>
      <c r="F94" s="224"/>
      <c r="G94" s="224"/>
      <c r="H94" s="224"/>
      <c r="I94" s="224"/>
      <c r="J94" s="224"/>
      <c r="K94" s="224"/>
      <c r="L94" s="224"/>
      <c r="M94" s="224"/>
      <c r="N94" s="223"/>
      <c r="O94" s="223"/>
      <c r="P94" s="223"/>
      <c r="Q94" s="223"/>
      <c r="R94" s="224"/>
      <c r="S94" s="224"/>
      <c r="T94" s="224"/>
      <c r="U94" s="224"/>
      <c r="V94" s="224"/>
      <c r="W94" s="224"/>
      <c r="X94" s="224"/>
      <c r="Y94" s="213"/>
      <c r="Z94" s="213"/>
      <c r="AA94" s="213"/>
      <c r="AB94" s="213"/>
      <c r="AC94" s="213"/>
      <c r="AD94" s="213"/>
      <c r="AE94" s="213"/>
      <c r="AF94" s="213"/>
      <c r="AG94" s="213" t="s">
        <v>275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5">
      <c r="A95" s="220"/>
      <c r="B95" s="221"/>
      <c r="C95" s="259" t="s">
        <v>1937</v>
      </c>
      <c r="D95" s="226"/>
      <c r="E95" s="227">
        <v>5</v>
      </c>
      <c r="F95" s="224"/>
      <c r="G95" s="224"/>
      <c r="H95" s="224"/>
      <c r="I95" s="224"/>
      <c r="J95" s="224"/>
      <c r="K95" s="224"/>
      <c r="L95" s="224"/>
      <c r="M95" s="224"/>
      <c r="N95" s="223"/>
      <c r="O95" s="223"/>
      <c r="P95" s="223"/>
      <c r="Q95" s="223"/>
      <c r="R95" s="224"/>
      <c r="S95" s="224"/>
      <c r="T95" s="224"/>
      <c r="U95" s="224"/>
      <c r="V95" s="224"/>
      <c r="W95" s="224"/>
      <c r="X95" s="224"/>
      <c r="Y95" s="213"/>
      <c r="Z95" s="213"/>
      <c r="AA95" s="213"/>
      <c r="AB95" s="213"/>
      <c r="AC95" s="213"/>
      <c r="AD95" s="213"/>
      <c r="AE95" s="213"/>
      <c r="AF95" s="213"/>
      <c r="AG95" s="213" t="s">
        <v>275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42">
        <v>66</v>
      </c>
      <c r="B96" s="243" t="s">
        <v>1938</v>
      </c>
      <c r="C96" s="258" t="s">
        <v>1939</v>
      </c>
      <c r="D96" s="244" t="s">
        <v>388</v>
      </c>
      <c r="E96" s="245">
        <v>1</v>
      </c>
      <c r="F96" s="246"/>
      <c r="G96" s="247">
        <f>ROUND(E96*F96,2)</f>
        <v>0</v>
      </c>
      <c r="H96" s="246"/>
      <c r="I96" s="247">
        <f>ROUND(E96*H96,2)</f>
        <v>0</v>
      </c>
      <c r="J96" s="246"/>
      <c r="K96" s="247">
        <f>ROUND(E96*J96,2)</f>
        <v>0</v>
      </c>
      <c r="L96" s="247">
        <v>21</v>
      </c>
      <c r="M96" s="247">
        <f>G96*(1+L96/100)</f>
        <v>0</v>
      </c>
      <c r="N96" s="245">
        <v>0</v>
      </c>
      <c r="O96" s="245">
        <f>ROUND(E96*N96,2)</f>
        <v>0</v>
      </c>
      <c r="P96" s="245">
        <v>0</v>
      </c>
      <c r="Q96" s="245">
        <f>ROUND(E96*P96,2)</f>
        <v>0</v>
      </c>
      <c r="R96" s="247" t="s">
        <v>895</v>
      </c>
      <c r="S96" s="247" t="s">
        <v>801</v>
      </c>
      <c r="T96" s="248" t="s">
        <v>801</v>
      </c>
      <c r="U96" s="224">
        <v>0.27</v>
      </c>
      <c r="V96" s="224">
        <f>ROUND(E96*U96,2)</f>
        <v>0.27</v>
      </c>
      <c r="W96" s="224"/>
      <c r="X96" s="224" t="s">
        <v>272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416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5">
      <c r="A97" s="220"/>
      <c r="B97" s="221"/>
      <c r="C97" s="259" t="s">
        <v>1940</v>
      </c>
      <c r="D97" s="226"/>
      <c r="E97" s="227">
        <v>1</v>
      </c>
      <c r="F97" s="224"/>
      <c r="G97" s="224"/>
      <c r="H97" s="224"/>
      <c r="I97" s="224"/>
      <c r="J97" s="224"/>
      <c r="K97" s="224"/>
      <c r="L97" s="224"/>
      <c r="M97" s="224"/>
      <c r="N97" s="223"/>
      <c r="O97" s="223"/>
      <c r="P97" s="223"/>
      <c r="Q97" s="223"/>
      <c r="R97" s="224"/>
      <c r="S97" s="224"/>
      <c r="T97" s="224"/>
      <c r="U97" s="224"/>
      <c r="V97" s="224"/>
      <c r="W97" s="224"/>
      <c r="X97" s="224"/>
      <c r="Y97" s="213"/>
      <c r="Z97" s="213"/>
      <c r="AA97" s="213"/>
      <c r="AB97" s="213"/>
      <c r="AC97" s="213"/>
      <c r="AD97" s="213"/>
      <c r="AE97" s="213"/>
      <c r="AF97" s="213"/>
      <c r="AG97" s="213" t="s">
        <v>275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5">
      <c r="A98" s="242">
        <v>67</v>
      </c>
      <c r="B98" s="243" t="s">
        <v>1941</v>
      </c>
      <c r="C98" s="258" t="s">
        <v>1942</v>
      </c>
      <c r="D98" s="244" t="s">
        <v>388</v>
      </c>
      <c r="E98" s="245">
        <v>1</v>
      </c>
      <c r="F98" s="246"/>
      <c r="G98" s="247">
        <f>ROUND(E98*F98,2)</f>
        <v>0</v>
      </c>
      <c r="H98" s="246"/>
      <c r="I98" s="247">
        <f>ROUND(E98*H98,2)</f>
        <v>0</v>
      </c>
      <c r="J98" s="246"/>
      <c r="K98" s="247">
        <f>ROUND(E98*J98,2)</f>
        <v>0</v>
      </c>
      <c r="L98" s="247">
        <v>21</v>
      </c>
      <c r="M98" s="247">
        <f>G98*(1+L98/100)</f>
        <v>0</v>
      </c>
      <c r="N98" s="245">
        <v>0</v>
      </c>
      <c r="O98" s="245">
        <f>ROUND(E98*N98,2)</f>
        <v>0</v>
      </c>
      <c r="P98" s="245">
        <v>0</v>
      </c>
      <c r="Q98" s="245">
        <f>ROUND(E98*P98,2)</f>
        <v>0</v>
      </c>
      <c r="R98" s="247" t="s">
        <v>895</v>
      </c>
      <c r="S98" s="247" t="s">
        <v>801</v>
      </c>
      <c r="T98" s="248" t="s">
        <v>801</v>
      </c>
      <c r="U98" s="224">
        <v>0.35</v>
      </c>
      <c r="V98" s="224">
        <f>ROUND(E98*U98,2)</f>
        <v>0.35</v>
      </c>
      <c r="W98" s="224"/>
      <c r="X98" s="224" t="s">
        <v>272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416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20"/>
      <c r="B99" s="221"/>
      <c r="C99" s="259" t="s">
        <v>1943</v>
      </c>
      <c r="D99" s="226"/>
      <c r="E99" s="227">
        <v>1</v>
      </c>
      <c r="F99" s="224"/>
      <c r="G99" s="224"/>
      <c r="H99" s="224"/>
      <c r="I99" s="224"/>
      <c r="J99" s="224"/>
      <c r="K99" s="224"/>
      <c r="L99" s="224"/>
      <c r="M99" s="224"/>
      <c r="N99" s="223"/>
      <c r="O99" s="223"/>
      <c r="P99" s="223"/>
      <c r="Q99" s="223"/>
      <c r="R99" s="224"/>
      <c r="S99" s="224"/>
      <c r="T99" s="224"/>
      <c r="U99" s="224"/>
      <c r="V99" s="224"/>
      <c r="W99" s="224"/>
      <c r="X99" s="224"/>
      <c r="Y99" s="213"/>
      <c r="Z99" s="213"/>
      <c r="AA99" s="213"/>
      <c r="AB99" s="213"/>
      <c r="AC99" s="213"/>
      <c r="AD99" s="213"/>
      <c r="AE99" s="213"/>
      <c r="AF99" s="213"/>
      <c r="AG99" s="213" t="s">
        <v>275</v>
      </c>
      <c r="AH99" s="213"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5">
      <c r="A100" s="249">
        <v>68</v>
      </c>
      <c r="B100" s="250" t="s">
        <v>1944</v>
      </c>
      <c r="C100" s="260" t="s">
        <v>1945</v>
      </c>
      <c r="D100" s="251" t="s">
        <v>388</v>
      </c>
      <c r="E100" s="252">
        <v>4</v>
      </c>
      <c r="F100" s="253"/>
      <c r="G100" s="254">
        <f>ROUND(E100*F100,2)</f>
        <v>0</v>
      </c>
      <c r="H100" s="253"/>
      <c r="I100" s="254">
        <f>ROUND(E100*H100,2)</f>
        <v>0</v>
      </c>
      <c r="J100" s="253"/>
      <c r="K100" s="254">
        <f>ROUND(E100*J100,2)</f>
        <v>0</v>
      </c>
      <c r="L100" s="254">
        <v>21</v>
      </c>
      <c r="M100" s="254">
        <f>G100*(1+L100/100)</f>
        <v>0</v>
      </c>
      <c r="N100" s="252">
        <v>3.0699999999999998E-3</v>
      </c>
      <c r="O100" s="252">
        <f>ROUND(E100*N100,2)</f>
        <v>0.01</v>
      </c>
      <c r="P100" s="252">
        <v>0</v>
      </c>
      <c r="Q100" s="252">
        <f>ROUND(E100*P100,2)</f>
        <v>0</v>
      </c>
      <c r="R100" s="254"/>
      <c r="S100" s="254" t="s">
        <v>801</v>
      </c>
      <c r="T100" s="255" t="s">
        <v>801</v>
      </c>
      <c r="U100" s="224">
        <v>0.86</v>
      </c>
      <c r="V100" s="224">
        <f>ROUND(E100*U100,2)</f>
        <v>3.44</v>
      </c>
      <c r="W100" s="224"/>
      <c r="X100" s="224" t="s">
        <v>272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416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42">
        <v>69</v>
      </c>
      <c r="B101" s="243" t="s">
        <v>1946</v>
      </c>
      <c r="C101" s="258" t="s">
        <v>1947</v>
      </c>
      <c r="D101" s="244" t="s">
        <v>388</v>
      </c>
      <c r="E101" s="245">
        <v>6</v>
      </c>
      <c r="F101" s="246"/>
      <c r="G101" s="247">
        <f>ROUND(E101*F101,2)</f>
        <v>0</v>
      </c>
      <c r="H101" s="246"/>
      <c r="I101" s="247">
        <f>ROUND(E101*H101,2)</f>
        <v>0</v>
      </c>
      <c r="J101" s="246"/>
      <c r="K101" s="247">
        <f>ROUND(E101*J101,2)</f>
        <v>0</v>
      </c>
      <c r="L101" s="247">
        <v>21</v>
      </c>
      <c r="M101" s="247">
        <f>G101*(1+L101/100)</f>
        <v>0</v>
      </c>
      <c r="N101" s="245">
        <v>5.5700000000000003E-3</v>
      </c>
      <c r="O101" s="245">
        <f>ROUND(E101*N101,2)</f>
        <v>0.03</v>
      </c>
      <c r="P101" s="245">
        <v>0</v>
      </c>
      <c r="Q101" s="245">
        <f>ROUND(E101*P101,2)</f>
        <v>0</v>
      </c>
      <c r="R101" s="247"/>
      <c r="S101" s="247" t="s">
        <v>801</v>
      </c>
      <c r="T101" s="248" t="s">
        <v>801</v>
      </c>
      <c r="U101" s="224">
        <v>0.91</v>
      </c>
      <c r="V101" s="224">
        <f>ROUND(E101*U101,2)</f>
        <v>5.46</v>
      </c>
      <c r="W101" s="224"/>
      <c r="X101" s="224" t="s">
        <v>272</v>
      </c>
      <c r="Y101" s="213"/>
      <c r="Z101" s="213"/>
      <c r="AA101" s="213"/>
      <c r="AB101" s="213"/>
      <c r="AC101" s="213"/>
      <c r="AD101" s="213"/>
      <c r="AE101" s="213"/>
      <c r="AF101" s="213"/>
      <c r="AG101" s="213" t="s">
        <v>416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20"/>
      <c r="B102" s="221"/>
      <c r="C102" s="259" t="s">
        <v>1948</v>
      </c>
      <c r="D102" s="226"/>
      <c r="E102" s="227">
        <v>1</v>
      </c>
      <c r="F102" s="224"/>
      <c r="G102" s="224"/>
      <c r="H102" s="224"/>
      <c r="I102" s="224"/>
      <c r="J102" s="224"/>
      <c r="K102" s="224"/>
      <c r="L102" s="224"/>
      <c r="M102" s="224"/>
      <c r="N102" s="223"/>
      <c r="O102" s="223"/>
      <c r="P102" s="223"/>
      <c r="Q102" s="223"/>
      <c r="R102" s="224"/>
      <c r="S102" s="224"/>
      <c r="T102" s="224"/>
      <c r="U102" s="224"/>
      <c r="V102" s="224"/>
      <c r="W102" s="224"/>
      <c r="X102" s="224"/>
      <c r="Y102" s="213"/>
      <c r="Z102" s="213"/>
      <c r="AA102" s="213"/>
      <c r="AB102" s="213"/>
      <c r="AC102" s="213"/>
      <c r="AD102" s="213"/>
      <c r="AE102" s="213"/>
      <c r="AF102" s="213"/>
      <c r="AG102" s="213" t="s">
        <v>275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20"/>
      <c r="B103" s="221"/>
      <c r="C103" s="259" t="s">
        <v>1940</v>
      </c>
      <c r="D103" s="226"/>
      <c r="E103" s="227">
        <v>1</v>
      </c>
      <c r="F103" s="224"/>
      <c r="G103" s="224"/>
      <c r="H103" s="224"/>
      <c r="I103" s="224"/>
      <c r="J103" s="224"/>
      <c r="K103" s="224"/>
      <c r="L103" s="224"/>
      <c r="M103" s="224"/>
      <c r="N103" s="223"/>
      <c r="O103" s="223"/>
      <c r="P103" s="223"/>
      <c r="Q103" s="223"/>
      <c r="R103" s="224"/>
      <c r="S103" s="224"/>
      <c r="T103" s="224"/>
      <c r="U103" s="224"/>
      <c r="V103" s="224"/>
      <c r="W103" s="224"/>
      <c r="X103" s="224"/>
      <c r="Y103" s="213"/>
      <c r="Z103" s="213"/>
      <c r="AA103" s="213"/>
      <c r="AB103" s="213"/>
      <c r="AC103" s="213"/>
      <c r="AD103" s="213"/>
      <c r="AE103" s="213"/>
      <c r="AF103" s="213"/>
      <c r="AG103" s="213" t="s">
        <v>275</v>
      </c>
      <c r="AH103" s="213"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20"/>
      <c r="B104" s="221"/>
      <c r="C104" s="259" t="s">
        <v>1949</v>
      </c>
      <c r="D104" s="226"/>
      <c r="E104" s="227">
        <v>4</v>
      </c>
      <c r="F104" s="224"/>
      <c r="G104" s="224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13"/>
      <c r="Z104" s="213"/>
      <c r="AA104" s="213"/>
      <c r="AB104" s="213"/>
      <c r="AC104" s="213"/>
      <c r="AD104" s="213"/>
      <c r="AE104" s="213"/>
      <c r="AF104" s="213"/>
      <c r="AG104" s="213" t="s">
        <v>275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5">
      <c r="A105" s="242">
        <v>70</v>
      </c>
      <c r="B105" s="243" t="s">
        <v>1950</v>
      </c>
      <c r="C105" s="258" t="s">
        <v>1951</v>
      </c>
      <c r="D105" s="244" t="s">
        <v>388</v>
      </c>
      <c r="E105" s="245">
        <v>3</v>
      </c>
      <c r="F105" s="246"/>
      <c r="G105" s="247">
        <f>ROUND(E105*F105,2)</f>
        <v>0</v>
      </c>
      <c r="H105" s="246"/>
      <c r="I105" s="247">
        <f>ROUND(E105*H105,2)</f>
        <v>0</v>
      </c>
      <c r="J105" s="246"/>
      <c r="K105" s="247">
        <f>ROUND(E105*J105,2)</f>
        <v>0</v>
      </c>
      <c r="L105" s="247">
        <v>21</v>
      </c>
      <c r="M105" s="247">
        <f>G105*(1+L105/100)</f>
        <v>0</v>
      </c>
      <c r="N105" s="245">
        <v>6.2399999999999999E-3</v>
      </c>
      <c r="O105" s="245">
        <f>ROUND(E105*N105,2)</f>
        <v>0.02</v>
      </c>
      <c r="P105" s="245">
        <v>0</v>
      </c>
      <c r="Q105" s="245">
        <f>ROUND(E105*P105,2)</f>
        <v>0</v>
      </c>
      <c r="R105" s="247"/>
      <c r="S105" s="247" t="s">
        <v>801</v>
      </c>
      <c r="T105" s="248" t="s">
        <v>801</v>
      </c>
      <c r="U105" s="224">
        <v>1.04</v>
      </c>
      <c r="V105" s="224">
        <f>ROUND(E105*U105,2)</f>
        <v>3.12</v>
      </c>
      <c r="W105" s="224"/>
      <c r="X105" s="224" t="s">
        <v>272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416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5">
      <c r="A106" s="220"/>
      <c r="B106" s="221"/>
      <c r="C106" s="259" t="s">
        <v>1952</v>
      </c>
      <c r="D106" s="226"/>
      <c r="E106" s="227">
        <v>1</v>
      </c>
      <c r="F106" s="224"/>
      <c r="G106" s="224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13"/>
      <c r="Z106" s="213"/>
      <c r="AA106" s="213"/>
      <c r="AB106" s="213"/>
      <c r="AC106" s="213"/>
      <c r="AD106" s="213"/>
      <c r="AE106" s="213"/>
      <c r="AF106" s="213"/>
      <c r="AG106" s="213" t="s">
        <v>275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20"/>
      <c r="B107" s="221"/>
      <c r="C107" s="259" t="s">
        <v>1953</v>
      </c>
      <c r="D107" s="226"/>
      <c r="E107" s="227">
        <v>1</v>
      </c>
      <c r="F107" s="224"/>
      <c r="G107" s="224"/>
      <c r="H107" s="224"/>
      <c r="I107" s="224"/>
      <c r="J107" s="224"/>
      <c r="K107" s="224"/>
      <c r="L107" s="224"/>
      <c r="M107" s="224"/>
      <c r="N107" s="223"/>
      <c r="O107" s="223"/>
      <c r="P107" s="223"/>
      <c r="Q107" s="223"/>
      <c r="R107" s="224"/>
      <c r="S107" s="224"/>
      <c r="T107" s="224"/>
      <c r="U107" s="224"/>
      <c r="V107" s="224"/>
      <c r="W107" s="224"/>
      <c r="X107" s="224"/>
      <c r="Y107" s="213"/>
      <c r="Z107" s="213"/>
      <c r="AA107" s="213"/>
      <c r="AB107" s="213"/>
      <c r="AC107" s="213"/>
      <c r="AD107" s="213"/>
      <c r="AE107" s="213"/>
      <c r="AF107" s="213"/>
      <c r="AG107" s="213" t="s">
        <v>275</v>
      </c>
      <c r="AH107" s="213">
        <v>0</v>
      </c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5">
      <c r="A108" s="220"/>
      <c r="B108" s="221"/>
      <c r="C108" s="259" t="s">
        <v>1943</v>
      </c>
      <c r="D108" s="226"/>
      <c r="E108" s="227">
        <v>1</v>
      </c>
      <c r="F108" s="224"/>
      <c r="G108" s="224"/>
      <c r="H108" s="224"/>
      <c r="I108" s="224"/>
      <c r="J108" s="224"/>
      <c r="K108" s="224"/>
      <c r="L108" s="224"/>
      <c r="M108" s="224"/>
      <c r="N108" s="223"/>
      <c r="O108" s="223"/>
      <c r="P108" s="223"/>
      <c r="Q108" s="223"/>
      <c r="R108" s="224"/>
      <c r="S108" s="224"/>
      <c r="T108" s="224"/>
      <c r="U108" s="224"/>
      <c r="V108" s="224"/>
      <c r="W108" s="224"/>
      <c r="X108" s="224"/>
      <c r="Y108" s="213"/>
      <c r="Z108" s="213"/>
      <c r="AA108" s="213"/>
      <c r="AB108" s="213"/>
      <c r="AC108" s="213"/>
      <c r="AD108" s="213"/>
      <c r="AE108" s="213"/>
      <c r="AF108" s="213"/>
      <c r="AG108" s="213" t="s">
        <v>275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5">
      <c r="A109" s="242">
        <v>71</v>
      </c>
      <c r="B109" s="243" t="s">
        <v>1954</v>
      </c>
      <c r="C109" s="258" t="s">
        <v>1955</v>
      </c>
      <c r="D109" s="244" t="s">
        <v>388</v>
      </c>
      <c r="E109" s="245">
        <v>8</v>
      </c>
      <c r="F109" s="246"/>
      <c r="G109" s="247">
        <f>ROUND(E109*F109,2)</f>
        <v>0</v>
      </c>
      <c r="H109" s="246"/>
      <c r="I109" s="247">
        <f>ROUND(E109*H109,2)</f>
        <v>0</v>
      </c>
      <c r="J109" s="246"/>
      <c r="K109" s="247">
        <f>ROUND(E109*J109,2)</f>
        <v>0</v>
      </c>
      <c r="L109" s="247">
        <v>21</v>
      </c>
      <c r="M109" s="247">
        <f>G109*(1+L109/100)</f>
        <v>0</v>
      </c>
      <c r="N109" s="245">
        <v>7.7200000000000003E-3</v>
      </c>
      <c r="O109" s="245">
        <f>ROUND(E109*N109,2)</f>
        <v>0.06</v>
      </c>
      <c r="P109" s="245">
        <v>0</v>
      </c>
      <c r="Q109" s="245">
        <f>ROUND(E109*P109,2)</f>
        <v>0</v>
      </c>
      <c r="R109" s="247"/>
      <c r="S109" s="247" t="s">
        <v>801</v>
      </c>
      <c r="T109" s="248" t="s">
        <v>801</v>
      </c>
      <c r="U109" s="224">
        <v>1.1599999999999999</v>
      </c>
      <c r="V109" s="224">
        <f>ROUND(E109*U109,2)</f>
        <v>9.2799999999999994</v>
      </c>
      <c r="W109" s="224"/>
      <c r="X109" s="224" t="s">
        <v>272</v>
      </c>
      <c r="Y109" s="213"/>
      <c r="Z109" s="213"/>
      <c r="AA109" s="213"/>
      <c r="AB109" s="213"/>
      <c r="AC109" s="213"/>
      <c r="AD109" s="213"/>
      <c r="AE109" s="213"/>
      <c r="AF109" s="213"/>
      <c r="AG109" s="213" t="s">
        <v>416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5">
      <c r="A110" s="220"/>
      <c r="B110" s="221"/>
      <c r="C110" s="259" t="s">
        <v>1956</v>
      </c>
      <c r="D110" s="226"/>
      <c r="E110" s="227">
        <v>7</v>
      </c>
      <c r="F110" s="224"/>
      <c r="G110" s="224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13"/>
      <c r="Z110" s="213"/>
      <c r="AA110" s="213"/>
      <c r="AB110" s="213"/>
      <c r="AC110" s="213"/>
      <c r="AD110" s="213"/>
      <c r="AE110" s="213"/>
      <c r="AF110" s="213"/>
      <c r="AG110" s="213" t="s">
        <v>275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5">
      <c r="A111" s="220"/>
      <c r="B111" s="221"/>
      <c r="C111" s="259" t="s">
        <v>1957</v>
      </c>
      <c r="D111" s="226"/>
      <c r="E111" s="227">
        <v>1</v>
      </c>
      <c r="F111" s="224"/>
      <c r="G111" s="224"/>
      <c r="H111" s="224"/>
      <c r="I111" s="224"/>
      <c r="J111" s="224"/>
      <c r="K111" s="224"/>
      <c r="L111" s="224"/>
      <c r="M111" s="224"/>
      <c r="N111" s="223"/>
      <c r="O111" s="223"/>
      <c r="P111" s="223"/>
      <c r="Q111" s="223"/>
      <c r="R111" s="224"/>
      <c r="S111" s="224"/>
      <c r="T111" s="224"/>
      <c r="U111" s="224"/>
      <c r="V111" s="224"/>
      <c r="W111" s="224"/>
      <c r="X111" s="224"/>
      <c r="Y111" s="213"/>
      <c r="Z111" s="213"/>
      <c r="AA111" s="213"/>
      <c r="AB111" s="213"/>
      <c r="AC111" s="213"/>
      <c r="AD111" s="213"/>
      <c r="AE111" s="213"/>
      <c r="AF111" s="213"/>
      <c r="AG111" s="213" t="s">
        <v>275</v>
      </c>
      <c r="AH111" s="213">
        <v>0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49">
        <v>72</v>
      </c>
      <c r="B112" s="250" t="s">
        <v>1958</v>
      </c>
      <c r="C112" s="260" t="s">
        <v>1959</v>
      </c>
      <c r="D112" s="251" t="s">
        <v>388</v>
      </c>
      <c r="E112" s="252">
        <v>1</v>
      </c>
      <c r="F112" s="253"/>
      <c r="G112" s="254">
        <f>ROUND(E112*F112,2)</f>
        <v>0</v>
      </c>
      <c r="H112" s="253"/>
      <c r="I112" s="254">
        <f>ROUND(E112*H112,2)</f>
        <v>0</v>
      </c>
      <c r="J112" s="253"/>
      <c r="K112" s="254">
        <f>ROUND(E112*J112,2)</f>
        <v>0</v>
      </c>
      <c r="L112" s="254">
        <v>21</v>
      </c>
      <c r="M112" s="254">
        <f>G112*(1+L112/100)</f>
        <v>0</v>
      </c>
      <c r="N112" s="252">
        <v>7.7200000000000003E-3</v>
      </c>
      <c r="O112" s="252">
        <f>ROUND(E112*N112,2)</f>
        <v>0.01</v>
      </c>
      <c r="P112" s="252">
        <v>0</v>
      </c>
      <c r="Q112" s="252">
        <f>ROUND(E112*P112,2)</f>
        <v>0</v>
      </c>
      <c r="R112" s="254"/>
      <c r="S112" s="254" t="s">
        <v>414</v>
      </c>
      <c r="T112" s="255" t="s">
        <v>415</v>
      </c>
      <c r="U112" s="224">
        <v>1.1599999999999999</v>
      </c>
      <c r="V112" s="224">
        <f>ROUND(E112*U112,2)</f>
        <v>1.1599999999999999</v>
      </c>
      <c r="W112" s="224"/>
      <c r="X112" s="224" t="s">
        <v>272</v>
      </c>
      <c r="Y112" s="213"/>
      <c r="Z112" s="213"/>
      <c r="AA112" s="213"/>
      <c r="AB112" s="213"/>
      <c r="AC112" s="213"/>
      <c r="AD112" s="213"/>
      <c r="AE112" s="213"/>
      <c r="AF112" s="213"/>
      <c r="AG112" s="213" t="s">
        <v>416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5">
      <c r="A113" s="242">
        <v>73</v>
      </c>
      <c r="B113" s="243" t="s">
        <v>1960</v>
      </c>
      <c r="C113" s="258" t="s">
        <v>1961</v>
      </c>
      <c r="D113" s="244" t="s">
        <v>388</v>
      </c>
      <c r="E113" s="245">
        <v>1</v>
      </c>
      <c r="F113" s="246"/>
      <c r="G113" s="247">
        <f>ROUND(E113*F113,2)</f>
        <v>0</v>
      </c>
      <c r="H113" s="246"/>
      <c r="I113" s="247">
        <f>ROUND(E113*H113,2)</f>
        <v>0</v>
      </c>
      <c r="J113" s="246"/>
      <c r="K113" s="247">
        <f>ROUND(E113*J113,2)</f>
        <v>0</v>
      </c>
      <c r="L113" s="247">
        <v>21</v>
      </c>
      <c r="M113" s="247">
        <f>G113*(1+L113/100)</f>
        <v>0</v>
      </c>
      <c r="N113" s="245">
        <v>7.7200000000000003E-3</v>
      </c>
      <c r="O113" s="245">
        <f>ROUND(E113*N113,2)</f>
        <v>0.01</v>
      </c>
      <c r="P113" s="245">
        <v>0</v>
      </c>
      <c r="Q113" s="245">
        <f>ROUND(E113*P113,2)</f>
        <v>0</v>
      </c>
      <c r="R113" s="247"/>
      <c r="S113" s="247" t="s">
        <v>414</v>
      </c>
      <c r="T113" s="248" t="s">
        <v>415</v>
      </c>
      <c r="U113" s="224">
        <v>1.1599999999999999</v>
      </c>
      <c r="V113" s="224">
        <f>ROUND(E113*U113,2)</f>
        <v>1.1599999999999999</v>
      </c>
      <c r="W113" s="224"/>
      <c r="X113" s="224" t="s">
        <v>272</v>
      </c>
      <c r="Y113" s="213"/>
      <c r="Z113" s="213"/>
      <c r="AA113" s="213"/>
      <c r="AB113" s="213"/>
      <c r="AC113" s="213"/>
      <c r="AD113" s="213"/>
      <c r="AE113" s="213"/>
      <c r="AF113" s="213"/>
      <c r="AG113" s="213" t="s">
        <v>416</v>
      </c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5">
      <c r="A114" s="220">
        <v>74</v>
      </c>
      <c r="B114" s="221" t="s">
        <v>1224</v>
      </c>
      <c r="C114" s="270" t="s">
        <v>1225</v>
      </c>
      <c r="D114" s="222" t="s">
        <v>0</v>
      </c>
      <c r="E114" s="265"/>
      <c r="F114" s="225"/>
      <c r="G114" s="224">
        <f>ROUND(E114*F114,2)</f>
        <v>0</v>
      </c>
      <c r="H114" s="225"/>
      <c r="I114" s="224">
        <f>ROUND(E114*H114,2)</f>
        <v>0</v>
      </c>
      <c r="J114" s="225"/>
      <c r="K114" s="224">
        <f>ROUND(E114*J114,2)</f>
        <v>0</v>
      </c>
      <c r="L114" s="224">
        <v>21</v>
      </c>
      <c r="M114" s="224">
        <f>G114*(1+L114/100)</f>
        <v>0</v>
      </c>
      <c r="N114" s="223">
        <v>0</v>
      </c>
      <c r="O114" s="223">
        <f>ROUND(E114*N114,2)</f>
        <v>0</v>
      </c>
      <c r="P114" s="223">
        <v>0</v>
      </c>
      <c r="Q114" s="223">
        <f>ROUND(E114*P114,2)</f>
        <v>0</v>
      </c>
      <c r="R114" s="224" t="s">
        <v>895</v>
      </c>
      <c r="S114" s="224" t="s">
        <v>801</v>
      </c>
      <c r="T114" s="224" t="s">
        <v>801</v>
      </c>
      <c r="U114" s="224">
        <v>0</v>
      </c>
      <c r="V114" s="224">
        <f>ROUND(E114*U114,2)</f>
        <v>0</v>
      </c>
      <c r="W114" s="224"/>
      <c r="X114" s="224" t="s">
        <v>156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825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ht="13" x14ac:dyDescent="0.25">
      <c r="A115" s="232" t="s">
        <v>265</v>
      </c>
      <c r="B115" s="233" t="s">
        <v>209</v>
      </c>
      <c r="C115" s="257" t="s">
        <v>210</v>
      </c>
      <c r="D115" s="234"/>
      <c r="E115" s="235"/>
      <c r="F115" s="236"/>
      <c r="G115" s="236">
        <f>SUMIF(AG116:AG117,"&lt;&gt;NOR",G116:G117)</f>
        <v>0</v>
      </c>
      <c r="H115" s="236"/>
      <c r="I115" s="236">
        <f>SUM(I116:I117)</f>
        <v>0</v>
      </c>
      <c r="J115" s="236"/>
      <c r="K115" s="236">
        <f>SUM(K116:K117)</f>
        <v>0</v>
      </c>
      <c r="L115" s="236"/>
      <c r="M115" s="236">
        <f>SUM(M116:M117)</f>
        <v>0</v>
      </c>
      <c r="N115" s="235"/>
      <c r="O115" s="235">
        <f>SUM(O116:O117)</f>
        <v>0.01</v>
      </c>
      <c r="P115" s="235"/>
      <c r="Q115" s="235">
        <f>SUM(Q116:Q117)</f>
        <v>0</v>
      </c>
      <c r="R115" s="236"/>
      <c r="S115" s="236"/>
      <c r="T115" s="237"/>
      <c r="U115" s="231"/>
      <c r="V115" s="231">
        <f>SUM(V116:V117)</f>
        <v>6.76</v>
      </c>
      <c r="W115" s="231"/>
      <c r="X115" s="231"/>
      <c r="AG115" t="s">
        <v>266</v>
      </c>
    </row>
    <row r="116" spans="1:60" outlineLevel="1" x14ac:dyDescent="0.25">
      <c r="A116" s="249">
        <v>75</v>
      </c>
      <c r="B116" s="250" t="s">
        <v>1962</v>
      </c>
      <c r="C116" s="260" t="s">
        <v>1963</v>
      </c>
      <c r="D116" s="251" t="s">
        <v>1303</v>
      </c>
      <c r="E116" s="252">
        <v>130</v>
      </c>
      <c r="F116" s="253"/>
      <c r="G116" s="254">
        <f>ROUND(E116*F116,2)</f>
        <v>0</v>
      </c>
      <c r="H116" s="253"/>
      <c r="I116" s="254">
        <f>ROUND(E116*H116,2)</f>
        <v>0</v>
      </c>
      <c r="J116" s="253"/>
      <c r="K116" s="254">
        <f>ROUND(E116*J116,2)</f>
        <v>0</v>
      </c>
      <c r="L116" s="254">
        <v>21</v>
      </c>
      <c r="M116" s="254">
        <f>G116*(1+L116/100)</f>
        <v>0</v>
      </c>
      <c r="N116" s="252">
        <v>5.0000000000000002E-5</v>
      </c>
      <c r="O116" s="252">
        <f>ROUND(E116*N116,2)</f>
        <v>0.01</v>
      </c>
      <c r="P116" s="252">
        <v>0</v>
      </c>
      <c r="Q116" s="252">
        <f>ROUND(E116*P116,2)</f>
        <v>0</v>
      </c>
      <c r="R116" s="254" t="s">
        <v>1304</v>
      </c>
      <c r="S116" s="254" t="s">
        <v>801</v>
      </c>
      <c r="T116" s="255" t="s">
        <v>801</v>
      </c>
      <c r="U116" s="224">
        <v>5.1999999999999998E-2</v>
      </c>
      <c r="V116" s="224">
        <f>ROUND(E116*U116,2)</f>
        <v>6.76</v>
      </c>
      <c r="W116" s="224"/>
      <c r="X116" s="224" t="s">
        <v>272</v>
      </c>
      <c r="Y116" s="213"/>
      <c r="Z116" s="213"/>
      <c r="AA116" s="213"/>
      <c r="AB116" s="213"/>
      <c r="AC116" s="213"/>
      <c r="AD116" s="213"/>
      <c r="AE116" s="213"/>
      <c r="AF116" s="213"/>
      <c r="AG116" s="213" t="s">
        <v>416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5">
      <c r="A117" s="249">
        <v>76</v>
      </c>
      <c r="B117" s="250" t="s">
        <v>1964</v>
      </c>
      <c r="C117" s="260" t="s">
        <v>1965</v>
      </c>
      <c r="D117" s="251" t="s">
        <v>413</v>
      </c>
      <c r="E117" s="252">
        <v>1</v>
      </c>
      <c r="F117" s="253"/>
      <c r="G117" s="254">
        <f>ROUND(E117*F117,2)</f>
        <v>0</v>
      </c>
      <c r="H117" s="253"/>
      <c r="I117" s="254">
        <f>ROUND(E117*H117,2)</f>
        <v>0</v>
      </c>
      <c r="J117" s="253"/>
      <c r="K117" s="254">
        <f>ROUND(E117*J117,2)</f>
        <v>0</v>
      </c>
      <c r="L117" s="254">
        <v>21</v>
      </c>
      <c r="M117" s="254">
        <f>G117*(1+L117/100)</f>
        <v>0</v>
      </c>
      <c r="N117" s="252">
        <v>0</v>
      </c>
      <c r="O117" s="252">
        <f>ROUND(E117*N117,2)</f>
        <v>0</v>
      </c>
      <c r="P117" s="252">
        <v>0</v>
      </c>
      <c r="Q117" s="252">
        <f>ROUND(E117*P117,2)</f>
        <v>0</v>
      </c>
      <c r="R117" s="254"/>
      <c r="S117" s="254" t="s">
        <v>414</v>
      </c>
      <c r="T117" s="255" t="s">
        <v>420</v>
      </c>
      <c r="U117" s="224">
        <v>0</v>
      </c>
      <c r="V117" s="224">
        <f>ROUND(E117*U117,2)</f>
        <v>0</v>
      </c>
      <c r="W117" s="224"/>
      <c r="X117" s="224" t="s">
        <v>1966</v>
      </c>
      <c r="Y117" s="213"/>
      <c r="Z117" s="213"/>
      <c r="AA117" s="213"/>
      <c r="AB117" s="213"/>
      <c r="AC117" s="213"/>
      <c r="AD117" s="213"/>
      <c r="AE117" s="213"/>
      <c r="AF117" s="213"/>
      <c r="AG117" s="213" t="s">
        <v>1967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ht="13" x14ac:dyDescent="0.25">
      <c r="A118" s="232" t="s">
        <v>265</v>
      </c>
      <c r="B118" s="233" t="s">
        <v>215</v>
      </c>
      <c r="C118" s="257" t="s">
        <v>216</v>
      </c>
      <c r="D118" s="234"/>
      <c r="E118" s="235"/>
      <c r="F118" s="236"/>
      <c r="G118" s="236">
        <f>SUMIF(AG119:AG124,"&lt;&gt;NOR",G119:G124)</f>
        <v>0</v>
      </c>
      <c r="H118" s="236"/>
      <c r="I118" s="236">
        <f>SUM(I119:I124)</f>
        <v>0</v>
      </c>
      <c r="J118" s="236"/>
      <c r="K118" s="236">
        <f>SUM(K119:K124)</f>
        <v>0</v>
      </c>
      <c r="L118" s="236"/>
      <c r="M118" s="236">
        <f>SUM(M119:M124)</f>
        <v>0</v>
      </c>
      <c r="N118" s="235"/>
      <c r="O118" s="235">
        <f>SUM(O119:O124)</f>
        <v>0.02</v>
      </c>
      <c r="P118" s="235"/>
      <c r="Q118" s="235">
        <f>SUM(Q119:Q124)</f>
        <v>0</v>
      </c>
      <c r="R118" s="236"/>
      <c r="S118" s="236"/>
      <c r="T118" s="237"/>
      <c r="U118" s="231"/>
      <c r="V118" s="231">
        <f>SUM(V119:V124)</f>
        <v>16.169999999999998</v>
      </c>
      <c r="W118" s="231"/>
      <c r="X118" s="231"/>
      <c r="AG118" t="s">
        <v>266</v>
      </c>
    </row>
    <row r="119" spans="1:60" outlineLevel="1" x14ac:dyDescent="0.25">
      <c r="A119" s="242">
        <v>77</v>
      </c>
      <c r="B119" s="243" t="s">
        <v>1236</v>
      </c>
      <c r="C119" s="258" t="s">
        <v>1237</v>
      </c>
      <c r="D119" s="244" t="s">
        <v>269</v>
      </c>
      <c r="E119" s="245">
        <v>25</v>
      </c>
      <c r="F119" s="246"/>
      <c r="G119" s="247">
        <f>ROUND(E119*F119,2)</f>
        <v>0</v>
      </c>
      <c r="H119" s="246"/>
      <c r="I119" s="247">
        <f>ROUND(E119*H119,2)</f>
        <v>0</v>
      </c>
      <c r="J119" s="246"/>
      <c r="K119" s="247">
        <f>ROUND(E119*J119,2)</f>
        <v>0</v>
      </c>
      <c r="L119" s="247">
        <v>21</v>
      </c>
      <c r="M119" s="247">
        <f>G119*(1+L119/100)</f>
        <v>0</v>
      </c>
      <c r="N119" s="245">
        <v>3.1E-4</v>
      </c>
      <c r="O119" s="245">
        <f>ROUND(E119*N119,2)</f>
        <v>0.01</v>
      </c>
      <c r="P119" s="245">
        <v>0</v>
      </c>
      <c r="Q119" s="245">
        <f>ROUND(E119*P119,2)</f>
        <v>0</v>
      </c>
      <c r="R119" s="247" t="s">
        <v>1238</v>
      </c>
      <c r="S119" s="247" t="s">
        <v>801</v>
      </c>
      <c r="T119" s="248" t="s">
        <v>801</v>
      </c>
      <c r="U119" s="224">
        <v>0.40300000000000002</v>
      </c>
      <c r="V119" s="224">
        <f>ROUND(E119*U119,2)</f>
        <v>10.08</v>
      </c>
      <c r="W119" s="224"/>
      <c r="X119" s="224" t="s">
        <v>272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416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5">
      <c r="A120" s="220"/>
      <c r="B120" s="221"/>
      <c r="C120" s="261" t="s">
        <v>1239</v>
      </c>
      <c r="D120" s="256"/>
      <c r="E120" s="256"/>
      <c r="F120" s="256"/>
      <c r="G120" s="256"/>
      <c r="H120" s="224"/>
      <c r="I120" s="224"/>
      <c r="J120" s="224"/>
      <c r="K120" s="224"/>
      <c r="L120" s="224"/>
      <c r="M120" s="224"/>
      <c r="N120" s="223"/>
      <c r="O120" s="223"/>
      <c r="P120" s="223"/>
      <c r="Q120" s="223"/>
      <c r="R120" s="224"/>
      <c r="S120" s="224"/>
      <c r="T120" s="224"/>
      <c r="U120" s="224"/>
      <c r="V120" s="224"/>
      <c r="W120" s="224"/>
      <c r="X120" s="224"/>
      <c r="Y120" s="213"/>
      <c r="Z120" s="213"/>
      <c r="AA120" s="213"/>
      <c r="AB120" s="213"/>
      <c r="AC120" s="213"/>
      <c r="AD120" s="213"/>
      <c r="AE120" s="213"/>
      <c r="AF120" s="213"/>
      <c r="AG120" s="213" t="s">
        <v>355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42">
        <v>78</v>
      </c>
      <c r="B121" s="243" t="s">
        <v>1968</v>
      </c>
      <c r="C121" s="258" t="s">
        <v>1969</v>
      </c>
      <c r="D121" s="244" t="s">
        <v>381</v>
      </c>
      <c r="E121" s="245">
        <v>174</v>
      </c>
      <c r="F121" s="246"/>
      <c r="G121" s="247">
        <f>ROUND(E121*F121,2)</f>
        <v>0</v>
      </c>
      <c r="H121" s="246"/>
      <c r="I121" s="247">
        <f>ROUND(E121*H121,2)</f>
        <v>0</v>
      </c>
      <c r="J121" s="246"/>
      <c r="K121" s="247">
        <f>ROUND(E121*J121,2)</f>
        <v>0</v>
      </c>
      <c r="L121" s="247">
        <v>21</v>
      </c>
      <c r="M121" s="247">
        <f>G121*(1+L121/100)</f>
        <v>0</v>
      </c>
      <c r="N121" s="245">
        <v>3.0000000000000001E-5</v>
      </c>
      <c r="O121" s="245">
        <f>ROUND(E121*N121,2)</f>
        <v>0.01</v>
      </c>
      <c r="P121" s="245">
        <v>0</v>
      </c>
      <c r="Q121" s="245">
        <f>ROUND(E121*P121,2)</f>
        <v>0</v>
      </c>
      <c r="R121" s="247" t="s">
        <v>1238</v>
      </c>
      <c r="S121" s="247" t="s">
        <v>801</v>
      </c>
      <c r="T121" s="248" t="s">
        <v>801</v>
      </c>
      <c r="U121" s="224">
        <v>2.9000000000000001E-2</v>
      </c>
      <c r="V121" s="224">
        <f>ROUND(E121*U121,2)</f>
        <v>5.05</v>
      </c>
      <c r="W121" s="224"/>
      <c r="X121" s="224" t="s">
        <v>272</v>
      </c>
      <c r="Y121" s="213"/>
      <c r="Z121" s="213"/>
      <c r="AA121" s="213"/>
      <c r="AB121" s="213"/>
      <c r="AC121" s="213"/>
      <c r="AD121" s="213"/>
      <c r="AE121" s="213"/>
      <c r="AF121" s="213"/>
      <c r="AG121" s="213" t="s">
        <v>416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5">
      <c r="A122" s="220"/>
      <c r="B122" s="221"/>
      <c r="C122" s="272" t="s">
        <v>1242</v>
      </c>
      <c r="D122" s="267"/>
      <c r="E122" s="267"/>
      <c r="F122" s="267"/>
      <c r="G122" s="267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13"/>
      <c r="Z122" s="213"/>
      <c r="AA122" s="213"/>
      <c r="AB122" s="213"/>
      <c r="AC122" s="213"/>
      <c r="AD122" s="213"/>
      <c r="AE122" s="213"/>
      <c r="AF122" s="213"/>
      <c r="AG122" s="213" t="s">
        <v>827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42">
        <v>79</v>
      </c>
      <c r="B123" s="243" t="s">
        <v>1970</v>
      </c>
      <c r="C123" s="258" t="s">
        <v>1971</v>
      </c>
      <c r="D123" s="244" t="s">
        <v>381</v>
      </c>
      <c r="E123" s="245">
        <v>40</v>
      </c>
      <c r="F123" s="246"/>
      <c r="G123" s="247">
        <f>ROUND(E123*F123,2)</f>
        <v>0</v>
      </c>
      <c r="H123" s="246"/>
      <c r="I123" s="247">
        <f>ROUND(E123*H123,2)</f>
        <v>0</v>
      </c>
      <c r="J123" s="246"/>
      <c r="K123" s="247">
        <f>ROUND(E123*J123,2)</f>
        <v>0</v>
      </c>
      <c r="L123" s="247">
        <v>21</v>
      </c>
      <c r="M123" s="247">
        <f>G123*(1+L123/100)</f>
        <v>0</v>
      </c>
      <c r="N123" s="245">
        <v>6.0000000000000002E-5</v>
      </c>
      <c r="O123" s="245">
        <f>ROUND(E123*N123,2)</f>
        <v>0</v>
      </c>
      <c r="P123" s="245">
        <v>0</v>
      </c>
      <c r="Q123" s="245">
        <f>ROUND(E123*P123,2)</f>
        <v>0</v>
      </c>
      <c r="R123" s="247" t="s">
        <v>1238</v>
      </c>
      <c r="S123" s="247" t="s">
        <v>801</v>
      </c>
      <c r="T123" s="248" t="s">
        <v>801</v>
      </c>
      <c r="U123" s="224">
        <v>2.5999999999999999E-2</v>
      </c>
      <c r="V123" s="224">
        <f>ROUND(E123*U123,2)</f>
        <v>1.04</v>
      </c>
      <c r="W123" s="224"/>
      <c r="X123" s="224" t="s">
        <v>272</v>
      </c>
      <c r="Y123" s="213"/>
      <c r="Z123" s="213"/>
      <c r="AA123" s="213"/>
      <c r="AB123" s="213"/>
      <c r="AC123" s="213"/>
      <c r="AD123" s="213"/>
      <c r="AE123" s="213"/>
      <c r="AF123" s="213"/>
      <c r="AG123" s="213" t="s">
        <v>416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20"/>
      <c r="B124" s="221"/>
      <c r="C124" s="272" t="s">
        <v>1242</v>
      </c>
      <c r="D124" s="267"/>
      <c r="E124" s="267"/>
      <c r="F124" s="267"/>
      <c r="G124" s="267"/>
      <c r="H124" s="224"/>
      <c r="I124" s="224"/>
      <c r="J124" s="224"/>
      <c r="K124" s="224"/>
      <c r="L124" s="224"/>
      <c r="M124" s="224"/>
      <c r="N124" s="223"/>
      <c r="O124" s="223"/>
      <c r="P124" s="223"/>
      <c r="Q124" s="223"/>
      <c r="R124" s="224"/>
      <c r="S124" s="224"/>
      <c r="T124" s="224"/>
      <c r="U124" s="224"/>
      <c r="V124" s="224"/>
      <c r="W124" s="224"/>
      <c r="X124" s="224"/>
      <c r="Y124" s="213"/>
      <c r="Z124" s="213"/>
      <c r="AA124" s="213"/>
      <c r="AB124" s="213"/>
      <c r="AC124" s="213"/>
      <c r="AD124" s="213"/>
      <c r="AE124" s="213"/>
      <c r="AF124" s="213"/>
      <c r="AG124" s="213" t="s">
        <v>827</v>
      </c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ht="13" x14ac:dyDescent="0.25">
      <c r="A125" s="232" t="s">
        <v>265</v>
      </c>
      <c r="B125" s="233" t="s">
        <v>230</v>
      </c>
      <c r="C125" s="257" t="s">
        <v>231</v>
      </c>
      <c r="D125" s="234"/>
      <c r="E125" s="235"/>
      <c r="F125" s="236"/>
      <c r="G125" s="236">
        <f>SUMIF(AG126:AG126,"&lt;&gt;NOR",G126:G126)</f>
        <v>0</v>
      </c>
      <c r="H125" s="236"/>
      <c r="I125" s="236">
        <f>SUM(I126:I126)</f>
        <v>0</v>
      </c>
      <c r="J125" s="236"/>
      <c r="K125" s="236">
        <f>SUM(K126:K126)</f>
        <v>0</v>
      </c>
      <c r="L125" s="236"/>
      <c r="M125" s="236">
        <f>SUM(M126:M126)</f>
        <v>0</v>
      </c>
      <c r="N125" s="235"/>
      <c r="O125" s="235">
        <f>SUM(O126:O126)</f>
        <v>0.02</v>
      </c>
      <c r="P125" s="235"/>
      <c r="Q125" s="235">
        <f>SUM(Q126:Q126)</f>
        <v>0</v>
      </c>
      <c r="R125" s="236"/>
      <c r="S125" s="236"/>
      <c r="T125" s="237"/>
      <c r="U125" s="231"/>
      <c r="V125" s="231">
        <f>SUM(V126:V126)</f>
        <v>3.64</v>
      </c>
      <c r="W125" s="231"/>
      <c r="X125" s="231"/>
      <c r="AG125" t="s">
        <v>266</v>
      </c>
    </row>
    <row r="126" spans="1:60" outlineLevel="1" x14ac:dyDescent="0.25">
      <c r="A126" s="249">
        <v>80</v>
      </c>
      <c r="B126" s="250" t="s">
        <v>1972</v>
      </c>
      <c r="C126" s="260" t="s">
        <v>1973</v>
      </c>
      <c r="D126" s="251" t="s">
        <v>388</v>
      </c>
      <c r="E126" s="252">
        <v>4</v>
      </c>
      <c r="F126" s="253"/>
      <c r="G126" s="254">
        <f>ROUND(E126*F126,2)</f>
        <v>0</v>
      </c>
      <c r="H126" s="253"/>
      <c r="I126" s="254">
        <f>ROUND(E126*H126,2)</f>
        <v>0</v>
      </c>
      <c r="J126" s="253"/>
      <c r="K126" s="254">
        <f>ROUND(E126*J126,2)</f>
        <v>0</v>
      </c>
      <c r="L126" s="254">
        <v>21</v>
      </c>
      <c r="M126" s="254">
        <f>G126*(1+L126/100)</f>
        <v>0</v>
      </c>
      <c r="N126" s="252">
        <v>5.2500000000000003E-3</v>
      </c>
      <c r="O126" s="252">
        <f>ROUND(E126*N126,2)</f>
        <v>0.02</v>
      </c>
      <c r="P126" s="252">
        <v>0</v>
      </c>
      <c r="Q126" s="252">
        <f>ROUND(E126*P126,2)</f>
        <v>0</v>
      </c>
      <c r="R126" s="254"/>
      <c r="S126" s="254" t="s">
        <v>801</v>
      </c>
      <c r="T126" s="255" t="s">
        <v>801</v>
      </c>
      <c r="U126" s="224">
        <v>0.91100000000000003</v>
      </c>
      <c r="V126" s="224">
        <f>ROUND(E126*U126,2)</f>
        <v>3.64</v>
      </c>
      <c r="W126" s="224"/>
      <c r="X126" s="224" t="s">
        <v>272</v>
      </c>
      <c r="Y126" s="213"/>
      <c r="Z126" s="213"/>
      <c r="AA126" s="213"/>
      <c r="AB126" s="213"/>
      <c r="AC126" s="213"/>
      <c r="AD126" s="213"/>
      <c r="AE126" s="213"/>
      <c r="AF126" s="213"/>
      <c r="AG126" s="213" t="s">
        <v>416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ht="13" x14ac:dyDescent="0.25">
      <c r="A127" s="232" t="s">
        <v>265</v>
      </c>
      <c r="B127" s="233" t="s">
        <v>158</v>
      </c>
      <c r="C127" s="257" t="s">
        <v>27</v>
      </c>
      <c r="D127" s="234"/>
      <c r="E127" s="235"/>
      <c r="F127" s="236"/>
      <c r="G127" s="236">
        <f>SUMIF(AG128:AG150,"&lt;&gt;NOR",G128:G150)</f>
        <v>0</v>
      </c>
      <c r="H127" s="236"/>
      <c r="I127" s="236">
        <f>SUM(I128:I150)</f>
        <v>0</v>
      </c>
      <c r="J127" s="236"/>
      <c r="K127" s="236">
        <f>SUM(K128:K150)</f>
        <v>0</v>
      </c>
      <c r="L127" s="236"/>
      <c r="M127" s="236">
        <f>SUM(M128:M150)</f>
        <v>0</v>
      </c>
      <c r="N127" s="235"/>
      <c r="O127" s="235">
        <f>SUM(O128:O150)</f>
        <v>0</v>
      </c>
      <c r="P127" s="235"/>
      <c r="Q127" s="235">
        <f>SUM(Q128:Q150)</f>
        <v>0</v>
      </c>
      <c r="R127" s="236"/>
      <c r="S127" s="236"/>
      <c r="T127" s="237"/>
      <c r="U127" s="231"/>
      <c r="V127" s="231">
        <f>SUM(V128:V150)</f>
        <v>335</v>
      </c>
      <c r="W127" s="231"/>
      <c r="X127" s="231"/>
      <c r="AG127" t="s">
        <v>266</v>
      </c>
    </row>
    <row r="128" spans="1:60" outlineLevel="1" x14ac:dyDescent="0.25">
      <c r="A128" s="249">
        <v>81</v>
      </c>
      <c r="B128" s="250" t="s">
        <v>1974</v>
      </c>
      <c r="C128" s="260" t="s">
        <v>1975</v>
      </c>
      <c r="D128" s="251" t="s">
        <v>413</v>
      </c>
      <c r="E128" s="252">
        <v>1</v>
      </c>
      <c r="F128" s="253"/>
      <c r="G128" s="254">
        <f>ROUND(E128*F128,2)</f>
        <v>0</v>
      </c>
      <c r="H128" s="253"/>
      <c r="I128" s="254">
        <f>ROUND(E128*H128,2)</f>
        <v>0</v>
      </c>
      <c r="J128" s="253"/>
      <c r="K128" s="254">
        <f>ROUND(E128*J128,2)</f>
        <v>0</v>
      </c>
      <c r="L128" s="254">
        <v>21</v>
      </c>
      <c r="M128" s="254">
        <f>G128*(1+L128/100)</f>
        <v>0</v>
      </c>
      <c r="N128" s="252">
        <v>0</v>
      </c>
      <c r="O128" s="252">
        <f>ROUND(E128*N128,2)</f>
        <v>0</v>
      </c>
      <c r="P128" s="252">
        <v>0</v>
      </c>
      <c r="Q128" s="252">
        <f>ROUND(E128*P128,2)</f>
        <v>0</v>
      </c>
      <c r="R128" s="254"/>
      <c r="S128" s="254" t="s">
        <v>414</v>
      </c>
      <c r="T128" s="255" t="s">
        <v>420</v>
      </c>
      <c r="U128" s="224">
        <v>0</v>
      </c>
      <c r="V128" s="224">
        <f>ROUND(E128*U128,2)</f>
        <v>0</v>
      </c>
      <c r="W128" s="224"/>
      <c r="X128" s="224" t="s">
        <v>272</v>
      </c>
      <c r="Y128" s="213"/>
      <c r="Z128" s="213"/>
      <c r="AA128" s="213"/>
      <c r="AB128" s="213"/>
      <c r="AC128" s="213"/>
      <c r="AD128" s="213"/>
      <c r="AE128" s="213"/>
      <c r="AF128" s="213"/>
      <c r="AG128" s="213" t="s">
        <v>416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5">
      <c r="A129" s="249">
        <v>82</v>
      </c>
      <c r="B129" s="250" t="s">
        <v>1976</v>
      </c>
      <c r="C129" s="260" t="s">
        <v>1977</v>
      </c>
      <c r="D129" s="251" t="s">
        <v>988</v>
      </c>
      <c r="E129" s="252">
        <v>50</v>
      </c>
      <c r="F129" s="253"/>
      <c r="G129" s="254">
        <f>ROUND(E129*F129,2)</f>
        <v>0</v>
      </c>
      <c r="H129" s="253"/>
      <c r="I129" s="254">
        <f>ROUND(E129*H129,2)</f>
        <v>0</v>
      </c>
      <c r="J129" s="253"/>
      <c r="K129" s="254">
        <f>ROUND(E129*J129,2)</f>
        <v>0</v>
      </c>
      <c r="L129" s="254">
        <v>21</v>
      </c>
      <c r="M129" s="254">
        <f>G129*(1+L129/100)</f>
        <v>0</v>
      </c>
      <c r="N129" s="252">
        <v>0</v>
      </c>
      <c r="O129" s="252">
        <f>ROUND(E129*N129,2)</f>
        <v>0</v>
      </c>
      <c r="P129" s="252">
        <v>0</v>
      </c>
      <c r="Q129" s="252">
        <f>ROUND(E129*P129,2)</f>
        <v>0</v>
      </c>
      <c r="R129" s="254"/>
      <c r="S129" s="254" t="s">
        <v>414</v>
      </c>
      <c r="T129" s="255" t="s">
        <v>420</v>
      </c>
      <c r="U129" s="224">
        <v>0</v>
      </c>
      <c r="V129" s="224">
        <f>ROUND(E129*U129,2)</f>
        <v>0</v>
      </c>
      <c r="W129" s="224"/>
      <c r="X129" s="224" t="s">
        <v>272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273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5">
      <c r="A130" s="249">
        <v>83</v>
      </c>
      <c r="B130" s="250" t="s">
        <v>1978</v>
      </c>
      <c r="C130" s="260" t="s">
        <v>1979</v>
      </c>
      <c r="D130" s="251" t="s">
        <v>988</v>
      </c>
      <c r="E130" s="252">
        <v>100</v>
      </c>
      <c r="F130" s="253"/>
      <c r="G130" s="254">
        <f>ROUND(E130*F130,2)</f>
        <v>0</v>
      </c>
      <c r="H130" s="253"/>
      <c r="I130" s="254">
        <f>ROUND(E130*H130,2)</f>
        <v>0</v>
      </c>
      <c r="J130" s="253"/>
      <c r="K130" s="254">
        <f>ROUND(E130*J130,2)</f>
        <v>0</v>
      </c>
      <c r="L130" s="254">
        <v>21</v>
      </c>
      <c r="M130" s="254">
        <f>G130*(1+L130/100)</f>
        <v>0</v>
      </c>
      <c r="N130" s="252">
        <v>0</v>
      </c>
      <c r="O130" s="252">
        <f>ROUND(E130*N130,2)</f>
        <v>0</v>
      </c>
      <c r="P130" s="252">
        <v>0</v>
      </c>
      <c r="Q130" s="252">
        <f>ROUND(E130*P130,2)</f>
        <v>0</v>
      </c>
      <c r="R130" s="254"/>
      <c r="S130" s="254" t="s">
        <v>414</v>
      </c>
      <c r="T130" s="255" t="s">
        <v>415</v>
      </c>
      <c r="U130" s="224">
        <v>0</v>
      </c>
      <c r="V130" s="224">
        <f>ROUND(E130*U130,2)</f>
        <v>0</v>
      </c>
      <c r="W130" s="224"/>
      <c r="X130" s="224" t="s">
        <v>272</v>
      </c>
      <c r="Y130" s="213"/>
      <c r="Z130" s="213"/>
      <c r="AA130" s="213"/>
      <c r="AB130" s="213"/>
      <c r="AC130" s="213"/>
      <c r="AD130" s="213"/>
      <c r="AE130" s="213"/>
      <c r="AF130" s="213"/>
      <c r="AG130" s="213" t="s">
        <v>273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5">
      <c r="A131" s="249">
        <v>84</v>
      </c>
      <c r="B131" s="250" t="s">
        <v>1980</v>
      </c>
      <c r="C131" s="260" t="s">
        <v>1981</v>
      </c>
      <c r="D131" s="251" t="s">
        <v>413</v>
      </c>
      <c r="E131" s="252">
        <v>1</v>
      </c>
      <c r="F131" s="253"/>
      <c r="G131" s="254">
        <f>ROUND(E131*F131,2)</f>
        <v>0</v>
      </c>
      <c r="H131" s="253"/>
      <c r="I131" s="254">
        <f>ROUND(E131*H131,2)</f>
        <v>0</v>
      </c>
      <c r="J131" s="253"/>
      <c r="K131" s="254">
        <f>ROUND(E131*J131,2)</f>
        <v>0</v>
      </c>
      <c r="L131" s="254">
        <v>21</v>
      </c>
      <c r="M131" s="254">
        <f>G131*(1+L131/100)</f>
        <v>0</v>
      </c>
      <c r="N131" s="252">
        <v>0</v>
      </c>
      <c r="O131" s="252">
        <f>ROUND(E131*N131,2)</f>
        <v>0</v>
      </c>
      <c r="P131" s="252">
        <v>0</v>
      </c>
      <c r="Q131" s="252">
        <f>ROUND(E131*P131,2)</f>
        <v>0</v>
      </c>
      <c r="R131" s="254"/>
      <c r="S131" s="254" t="s">
        <v>414</v>
      </c>
      <c r="T131" s="255" t="s">
        <v>420</v>
      </c>
      <c r="U131" s="224">
        <v>0</v>
      </c>
      <c r="V131" s="224">
        <f>ROUND(E131*U131,2)</f>
        <v>0</v>
      </c>
      <c r="W131" s="224"/>
      <c r="X131" s="224" t="s">
        <v>272</v>
      </c>
      <c r="Y131" s="213"/>
      <c r="Z131" s="213"/>
      <c r="AA131" s="213"/>
      <c r="AB131" s="213"/>
      <c r="AC131" s="213"/>
      <c r="AD131" s="213"/>
      <c r="AE131" s="213"/>
      <c r="AF131" s="213"/>
      <c r="AG131" s="213" t="s">
        <v>366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5">
      <c r="A132" s="242">
        <v>85</v>
      </c>
      <c r="B132" s="243" t="s">
        <v>1982</v>
      </c>
      <c r="C132" s="258" t="s">
        <v>1983</v>
      </c>
      <c r="D132" s="244" t="s">
        <v>413</v>
      </c>
      <c r="E132" s="245">
        <v>1</v>
      </c>
      <c r="F132" s="246"/>
      <c r="G132" s="247">
        <f>ROUND(E132*F132,2)</f>
        <v>0</v>
      </c>
      <c r="H132" s="246"/>
      <c r="I132" s="247">
        <f>ROUND(E132*H132,2)</f>
        <v>0</v>
      </c>
      <c r="J132" s="246"/>
      <c r="K132" s="247">
        <f>ROUND(E132*J132,2)</f>
        <v>0</v>
      </c>
      <c r="L132" s="247">
        <v>21</v>
      </c>
      <c r="M132" s="247">
        <f>G132*(1+L132/100)</f>
        <v>0</v>
      </c>
      <c r="N132" s="245">
        <v>0</v>
      </c>
      <c r="O132" s="245">
        <f>ROUND(E132*N132,2)</f>
        <v>0</v>
      </c>
      <c r="P132" s="245">
        <v>0</v>
      </c>
      <c r="Q132" s="245">
        <f>ROUND(E132*P132,2)</f>
        <v>0</v>
      </c>
      <c r="R132" s="247"/>
      <c r="S132" s="247" t="s">
        <v>414</v>
      </c>
      <c r="T132" s="248" t="s">
        <v>420</v>
      </c>
      <c r="U132" s="224">
        <v>0</v>
      </c>
      <c r="V132" s="224">
        <f>ROUND(E132*U132,2)</f>
        <v>0</v>
      </c>
      <c r="W132" s="224"/>
      <c r="X132" s="224" t="s">
        <v>272</v>
      </c>
      <c r="Y132" s="213"/>
      <c r="Z132" s="213"/>
      <c r="AA132" s="213"/>
      <c r="AB132" s="213"/>
      <c r="AC132" s="213"/>
      <c r="AD132" s="213"/>
      <c r="AE132" s="213"/>
      <c r="AF132" s="213"/>
      <c r="AG132" s="213" t="s">
        <v>273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5">
      <c r="A133" s="220"/>
      <c r="B133" s="221"/>
      <c r="C133" s="261" t="s">
        <v>1984</v>
      </c>
      <c r="D133" s="256"/>
      <c r="E133" s="256"/>
      <c r="F133" s="256"/>
      <c r="G133" s="256"/>
      <c r="H133" s="224"/>
      <c r="I133" s="224"/>
      <c r="J133" s="224"/>
      <c r="K133" s="224"/>
      <c r="L133" s="224"/>
      <c r="M133" s="224"/>
      <c r="N133" s="223"/>
      <c r="O133" s="223"/>
      <c r="P133" s="223"/>
      <c r="Q133" s="223"/>
      <c r="R133" s="224"/>
      <c r="S133" s="224"/>
      <c r="T133" s="224"/>
      <c r="U133" s="224"/>
      <c r="V133" s="224"/>
      <c r="W133" s="224"/>
      <c r="X133" s="224"/>
      <c r="Y133" s="213"/>
      <c r="Z133" s="213"/>
      <c r="AA133" s="213"/>
      <c r="AB133" s="213"/>
      <c r="AC133" s="213"/>
      <c r="AD133" s="213"/>
      <c r="AE133" s="213"/>
      <c r="AF133" s="213"/>
      <c r="AG133" s="213" t="s">
        <v>355</v>
      </c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5">
      <c r="A134" s="242">
        <v>86</v>
      </c>
      <c r="B134" s="243" t="s">
        <v>1985</v>
      </c>
      <c r="C134" s="258" t="s">
        <v>1986</v>
      </c>
      <c r="D134" s="244" t="s">
        <v>1987</v>
      </c>
      <c r="E134" s="245">
        <v>72</v>
      </c>
      <c r="F134" s="246"/>
      <c r="G134" s="247">
        <f>ROUND(E134*F134,2)</f>
        <v>0</v>
      </c>
      <c r="H134" s="246"/>
      <c r="I134" s="247">
        <f>ROUND(E134*H134,2)</f>
        <v>0</v>
      </c>
      <c r="J134" s="246"/>
      <c r="K134" s="247">
        <f>ROUND(E134*J134,2)</f>
        <v>0</v>
      </c>
      <c r="L134" s="247">
        <v>21</v>
      </c>
      <c r="M134" s="247">
        <f>G134*(1+L134/100)</f>
        <v>0</v>
      </c>
      <c r="N134" s="245">
        <v>0</v>
      </c>
      <c r="O134" s="245">
        <f>ROUND(E134*N134,2)</f>
        <v>0</v>
      </c>
      <c r="P134" s="245">
        <v>0</v>
      </c>
      <c r="Q134" s="245">
        <f>ROUND(E134*P134,2)</f>
        <v>0</v>
      </c>
      <c r="R134" s="247" t="s">
        <v>1988</v>
      </c>
      <c r="S134" s="247" t="s">
        <v>801</v>
      </c>
      <c r="T134" s="248" t="s">
        <v>801</v>
      </c>
      <c r="U134" s="224">
        <v>1</v>
      </c>
      <c r="V134" s="224">
        <f>ROUND(E134*U134,2)</f>
        <v>72</v>
      </c>
      <c r="W134" s="224"/>
      <c r="X134" s="224" t="s">
        <v>989</v>
      </c>
      <c r="Y134" s="213"/>
      <c r="Z134" s="213"/>
      <c r="AA134" s="213"/>
      <c r="AB134" s="213"/>
      <c r="AC134" s="213"/>
      <c r="AD134" s="213"/>
      <c r="AE134" s="213"/>
      <c r="AF134" s="213"/>
      <c r="AG134" s="213" t="s">
        <v>990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5">
      <c r="A135" s="220"/>
      <c r="B135" s="221"/>
      <c r="C135" s="259" t="s">
        <v>1989</v>
      </c>
      <c r="D135" s="226"/>
      <c r="E135" s="227">
        <v>36</v>
      </c>
      <c r="F135" s="224"/>
      <c r="G135" s="224"/>
      <c r="H135" s="224"/>
      <c r="I135" s="224"/>
      <c r="J135" s="224"/>
      <c r="K135" s="224"/>
      <c r="L135" s="224"/>
      <c r="M135" s="224"/>
      <c r="N135" s="223"/>
      <c r="O135" s="223"/>
      <c r="P135" s="223"/>
      <c r="Q135" s="223"/>
      <c r="R135" s="224"/>
      <c r="S135" s="224"/>
      <c r="T135" s="224"/>
      <c r="U135" s="224"/>
      <c r="V135" s="224"/>
      <c r="W135" s="224"/>
      <c r="X135" s="224"/>
      <c r="Y135" s="213"/>
      <c r="Z135" s="213"/>
      <c r="AA135" s="213"/>
      <c r="AB135" s="213"/>
      <c r="AC135" s="213"/>
      <c r="AD135" s="213"/>
      <c r="AE135" s="213"/>
      <c r="AF135" s="213"/>
      <c r="AG135" s="213" t="s">
        <v>275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5">
      <c r="A136" s="220"/>
      <c r="B136" s="221"/>
      <c r="C136" s="259" t="s">
        <v>1990</v>
      </c>
      <c r="D136" s="226"/>
      <c r="E136" s="227">
        <v>36</v>
      </c>
      <c r="F136" s="224"/>
      <c r="G136" s="224"/>
      <c r="H136" s="224"/>
      <c r="I136" s="224"/>
      <c r="J136" s="224"/>
      <c r="K136" s="224"/>
      <c r="L136" s="224"/>
      <c r="M136" s="224"/>
      <c r="N136" s="223"/>
      <c r="O136" s="223"/>
      <c r="P136" s="223"/>
      <c r="Q136" s="223"/>
      <c r="R136" s="224"/>
      <c r="S136" s="224"/>
      <c r="T136" s="224"/>
      <c r="U136" s="224"/>
      <c r="V136" s="224"/>
      <c r="W136" s="224"/>
      <c r="X136" s="224"/>
      <c r="Y136" s="213"/>
      <c r="Z136" s="213"/>
      <c r="AA136" s="213"/>
      <c r="AB136" s="213"/>
      <c r="AC136" s="213"/>
      <c r="AD136" s="213"/>
      <c r="AE136" s="213"/>
      <c r="AF136" s="213"/>
      <c r="AG136" s="213" t="s">
        <v>275</v>
      </c>
      <c r="AH136" s="213">
        <v>0</v>
      </c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49">
        <v>87</v>
      </c>
      <c r="B137" s="250" t="s">
        <v>1991</v>
      </c>
      <c r="C137" s="260" t="s">
        <v>1992</v>
      </c>
      <c r="D137" s="251" t="s">
        <v>1987</v>
      </c>
      <c r="E137" s="252">
        <v>72</v>
      </c>
      <c r="F137" s="253"/>
      <c r="G137" s="254">
        <f>ROUND(E137*F137,2)</f>
        <v>0</v>
      </c>
      <c r="H137" s="253"/>
      <c r="I137" s="254">
        <f>ROUND(E137*H137,2)</f>
        <v>0</v>
      </c>
      <c r="J137" s="253"/>
      <c r="K137" s="254">
        <f>ROUND(E137*J137,2)</f>
        <v>0</v>
      </c>
      <c r="L137" s="254">
        <v>21</v>
      </c>
      <c r="M137" s="254">
        <f>G137*(1+L137/100)</f>
        <v>0</v>
      </c>
      <c r="N137" s="252">
        <v>0</v>
      </c>
      <c r="O137" s="252">
        <f>ROUND(E137*N137,2)</f>
        <v>0</v>
      </c>
      <c r="P137" s="252">
        <v>0</v>
      </c>
      <c r="Q137" s="252">
        <f>ROUND(E137*P137,2)</f>
        <v>0</v>
      </c>
      <c r="R137" s="254" t="s">
        <v>1988</v>
      </c>
      <c r="S137" s="254" t="s">
        <v>801</v>
      </c>
      <c r="T137" s="255" t="s">
        <v>801</v>
      </c>
      <c r="U137" s="224">
        <v>1</v>
      </c>
      <c r="V137" s="224">
        <f>ROUND(E137*U137,2)</f>
        <v>72</v>
      </c>
      <c r="W137" s="224"/>
      <c r="X137" s="224" t="s">
        <v>989</v>
      </c>
      <c r="Y137" s="213"/>
      <c r="Z137" s="213"/>
      <c r="AA137" s="213"/>
      <c r="AB137" s="213"/>
      <c r="AC137" s="213"/>
      <c r="AD137" s="213"/>
      <c r="AE137" s="213"/>
      <c r="AF137" s="213"/>
      <c r="AG137" s="213" t="s">
        <v>990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5">
      <c r="A138" s="249">
        <v>88</v>
      </c>
      <c r="B138" s="250" t="s">
        <v>1993</v>
      </c>
      <c r="C138" s="260" t="s">
        <v>1994</v>
      </c>
      <c r="D138" s="251" t="s">
        <v>1987</v>
      </c>
      <c r="E138" s="252">
        <v>40</v>
      </c>
      <c r="F138" s="253"/>
      <c r="G138" s="254">
        <f>ROUND(E138*F138,2)</f>
        <v>0</v>
      </c>
      <c r="H138" s="253"/>
      <c r="I138" s="254">
        <f>ROUND(E138*H138,2)</f>
        <v>0</v>
      </c>
      <c r="J138" s="253"/>
      <c r="K138" s="254">
        <f>ROUND(E138*J138,2)</f>
        <v>0</v>
      </c>
      <c r="L138" s="254">
        <v>21</v>
      </c>
      <c r="M138" s="254">
        <f>G138*(1+L138/100)</f>
        <v>0</v>
      </c>
      <c r="N138" s="252">
        <v>0</v>
      </c>
      <c r="O138" s="252">
        <f>ROUND(E138*N138,2)</f>
        <v>0</v>
      </c>
      <c r="P138" s="252">
        <v>0</v>
      </c>
      <c r="Q138" s="252">
        <f>ROUND(E138*P138,2)</f>
        <v>0</v>
      </c>
      <c r="R138" s="254" t="s">
        <v>1988</v>
      </c>
      <c r="S138" s="254" t="s">
        <v>801</v>
      </c>
      <c r="T138" s="255" t="s">
        <v>420</v>
      </c>
      <c r="U138" s="224">
        <v>1</v>
      </c>
      <c r="V138" s="224">
        <f>ROUND(E138*U138,2)</f>
        <v>40</v>
      </c>
      <c r="W138" s="224"/>
      <c r="X138" s="224" t="s">
        <v>989</v>
      </c>
      <c r="Y138" s="213"/>
      <c r="Z138" s="213"/>
      <c r="AA138" s="213"/>
      <c r="AB138" s="213"/>
      <c r="AC138" s="213"/>
      <c r="AD138" s="213"/>
      <c r="AE138" s="213"/>
      <c r="AF138" s="213"/>
      <c r="AG138" s="213" t="s">
        <v>990</v>
      </c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5">
      <c r="A139" s="249">
        <v>89</v>
      </c>
      <c r="B139" s="250" t="s">
        <v>1995</v>
      </c>
      <c r="C139" s="260" t="s">
        <v>1996</v>
      </c>
      <c r="D139" s="251" t="s">
        <v>1821</v>
      </c>
      <c r="E139" s="252">
        <v>1</v>
      </c>
      <c r="F139" s="253"/>
      <c r="G139" s="254">
        <f>ROUND(E139*F139,2)</f>
        <v>0</v>
      </c>
      <c r="H139" s="253"/>
      <c r="I139" s="254">
        <f>ROUND(E139*H139,2)</f>
        <v>0</v>
      </c>
      <c r="J139" s="253"/>
      <c r="K139" s="254">
        <f>ROUND(E139*J139,2)</f>
        <v>0</v>
      </c>
      <c r="L139" s="254">
        <v>21</v>
      </c>
      <c r="M139" s="254">
        <f>G139*(1+L139/100)</f>
        <v>0</v>
      </c>
      <c r="N139" s="252">
        <v>0</v>
      </c>
      <c r="O139" s="252">
        <f>ROUND(E139*N139,2)</f>
        <v>0</v>
      </c>
      <c r="P139" s="252">
        <v>0</v>
      </c>
      <c r="Q139" s="252">
        <f>ROUND(E139*P139,2)</f>
        <v>0</v>
      </c>
      <c r="R139" s="254"/>
      <c r="S139" s="254" t="s">
        <v>414</v>
      </c>
      <c r="T139" s="255" t="s">
        <v>415</v>
      </c>
      <c r="U139" s="224">
        <v>1</v>
      </c>
      <c r="V139" s="224">
        <f>ROUND(E139*U139,2)</f>
        <v>1</v>
      </c>
      <c r="W139" s="224"/>
      <c r="X139" s="224" t="s">
        <v>989</v>
      </c>
      <c r="Y139" s="213"/>
      <c r="Z139" s="213"/>
      <c r="AA139" s="213"/>
      <c r="AB139" s="213"/>
      <c r="AC139" s="213"/>
      <c r="AD139" s="213"/>
      <c r="AE139" s="213"/>
      <c r="AF139" s="213"/>
      <c r="AG139" s="213" t="s">
        <v>990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49">
        <v>90</v>
      </c>
      <c r="B140" s="250" t="s">
        <v>1997</v>
      </c>
      <c r="C140" s="260" t="s">
        <v>1998</v>
      </c>
      <c r="D140" s="251" t="s">
        <v>1987</v>
      </c>
      <c r="E140" s="252">
        <v>150</v>
      </c>
      <c r="F140" s="253"/>
      <c r="G140" s="254">
        <f>ROUND(E140*F140,2)</f>
        <v>0</v>
      </c>
      <c r="H140" s="253"/>
      <c r="I140" s="254">
        <f>ROUND(E140*H140,2)</f>
        <v>0</v>
      </c>
      <c r="J140" s="253"/>
      <c r="K140" s="254">
        <f>ROUND(E140*J140,2)</f>
        <v>0</v>
      </c>
      <c r="L140" s="254">
        <v>21</v>
      </c>
      <c r="M140" s="254">
        <f>G140*(1+L140/100)</f>
        <v>0</v>
      </c>
      <c r="N140" s="252">
        <v>0</v>
      </c>
      <c r="O140" s="252">
        <f>ROUND(E140*N140,2)</f>
        <v>0</v>
      </c>
      <c r="P140" s="252">
        <v>0</v>
      </c>
      <c r="Q140" s="252">
        <f>ROUND(E140*P140,2)</f>
        <v>0</v>
      </c>
      <c r="R140" s="254"/>
      <c r="S140" s="254" t="s">
        <v>414</v>
      </c>
      <c r="T140" s="255" t="s">
        <v>415</v>
      </c>
      <c r="U140" s="224">
        <v>1</v>
      </c>
      <c r="V140" s="224">
        <f>ROUND(E140*U140,2)</f>
        <v>150</v>
      </c>
      <c r="W140" s="224"/>
      <c r="X140" s="224" t="s">
        <v>989</v>
      </c>
      <c r="Y140" s="213"/>
      <c r="Z140" s="213"/>
      <c r="AA140" s="213"/>
      <c r="AB140" s="213"/>
      <c r="AC140" s="213"/>
      <c r="AD140" s="213"/>
      <c r="AE140" s="213"/>
      <c r="AF140" s="213"/>
      <c r="AG140" s="213" t="s">
        <v>990</v>
      </c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5">
      <c r="A141" s="249">
        <v>91</v>
      </c>
      <c r="B141" s="250" t="s">
        <v>1999</v>
      </c>
      <c r="C141" s="260" t="s">
        <v>2000</v>
      </c>
      <c r="D141" s="251" t="s">
        <v>988</v>
      </c>
      <c r="E141" s="252">
        <v>48</v>
      </c>
      <c r="F141" s="253"/>
      <c r="G141" s="254">
        <f>ROUND(E141*F141,2)</f>
        <v>0</v>
      </c>
      <c r="H141" s="253"/>
      <c r="I141" s="254">
        <f>ROUND(E141*H141,2)</f>
        <v>0</v>
      </c>
      <c r="J141" s="253"/>
      <c r="K141" s="254">
        <f>ROUND(E141*J141,2)</f>
        <v>0</v>
      </c>
      <c r="L141" s="254">
        <v>21</v>
      </c>
      <c r="M141" s="254">
        <f>G141*(1+L141/100)</f>
        <v>0</v>
      </c>
      <c r="N141" s="252">
        <v>0</v>
      </c>
      <c r="O141" s="252">
        <f>ROUND(E141*N141,2)</f>
        <v>0</v>
      </c>
      <c r="P141" s="252">
        <v>0</v>
      </c>
      <c r="Q141" s="252">
        <f>ROUND(E141*P141,2)</f>
        <v>0</v>
      </c>
      <c r="R141" s="254"/>
      <c r="S141" s="254" t="s">
        <v>414</v>
      </c>
      <c r="T141" s="255" t="s">
        <v>420</v>
      </c>
      <c r="U141" s="224">
        <v>0</v>
      </c>
      <c r="V141" s="224">
        <f>ROUND(E141*U141,2)</f>
        <v>0</v>
      </c>
      <c r="W141" s="224"/>
      <c r="X141" s="224" t="s">
        <v>989</v>
      </c>
      <c r="Y141" s="213"/>
      <c r="Z141" s="213"/>
      <c r="AA141" s="213"/>
      <c r="AB141" s="213"/>
      <c r="AC141" s="213"/>
      <c r="AD141" s="213"/>
      <c r="AE141" s="213"/>
      <c r="AF141" s="213"/>
      <c r="AG141" s="213" t="s">
        <v>990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5">
      <c r="A142" s="249">
        <v>92</v>
      </c>
      <c r="B142" s="250" t="s">
        <v>2001</v>
      </c>
      <c r="C142" s="260" t="s">
        <v>987</v>
      </c>
      <c r="D142" s="251" t="s">
        <v>988</v>
      </c>
      <c r="E142" s="252">
        <v>40</v>
      </c>
      <c r="F142" s="253"/>
      <c r="G142" s="254">
        <f>ROUND(E142*F142,2)</f>
        <v>0</v>
      </c>
      <c r="H142" s="253"/>
      <c r="I142" s="254">
        <f>ROUND(E142*H142,2)</f>
        <v>0</v>
      </c>
      <c r="J142" s="253"/>
      <c r="K142" s="254">
        <f>ROUND(E142*J142,2)</f>
        <v>0</v>
      </c>
      <c r="L142" s="254">
        <v>21</v>
      </c>
      <c r="M142" s="254">
        <f>G142*(1+L142/100)</f>
        <v>0</v>
      </c>
      <c r="N142" s="252">
        <v>0</v>
      </c>
      <c r="O142" s="252">
        <f>ROUND(E142*N142,2)</f>
        <v>0</v>
      </c>
      <c r="P142" s="252">
        <v>0</v>
      </c>
      <c r="Q142" s="252">
        <f>ROUND(E142*P142,2)</f>
        <v>0</v>
      </c>
      <c r="R142" s="254"/>
      <c r="S142" s="254" t="s">
        <v>414</v>
      </c>
      <c r="T142" s="255" t="s">
        <v>420</v>
      </c>
      <c r="U142" s="224">
        <v>0</v>
      </c>
      <c r="V142" s="224">
        <f>ROUND(E142*U142,2)</f>
        <v>0</v>
      </c>
      <c r="W142" s="224"/>
      <c r="X142" s="224" t="s">
        <v>989</v>
      </c>
      <c r="Y142" s="213"/>
      <c r="Z142" s="213"/>
      <c r="AA142" s="213"/>
      <c r="AB142" s="213"/>
      <c r="AC142" s="213"/>
      <c r="AD142" s="213"/>
      <c r="AE142" s="213"/>
      <c r="AF142" s="213"/>
      <c r="AG142" s="213" t="s">
        <v>990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5">
      <c r="A143" s="249">
        <v>93</v>
      </c>
      <c r="B143" s="250" t="s">
        <v>2002</v>
      </c>
      <c r="C143" s="260" t="s">
        <v>2003</v>
      </c>
      <c r="D143" s="251" t="s">
        <v>659</v>
      </c>
      <c r="E143" s="252">
        <v>1</v>
      </c>
      <c r="F143" s="253"/>
      <c r="G143" s="254">
        <f>ROUND(E143*F143,2)</f>
        <v>0</v>
      </c>
      <c r="H143" s="253"/>
      <c r="I143" s="254">
        <f>ROUND(E143*H143,2)</f>
        <v>0</v>
      </c>
      <c r="J143" s="253"/>
      <c r="K143" s="254">
        <f>ROUND(E143*J143,2)</f>
        <v>0</v>
      </c>
      <c r="L143" s="254">
        <v>21</v>
      </c>
      <c r="M143" s="254">
        <f>G143*(1+L143/100)</f>
        <v>0</v>
      </c>
      <c r="N143" s="252">
        <v>0</v>
      </c>
      <c r="O143" s="252">
        <f>ROUND(E143*N143,2)</f>
        <v>0</v>
      </c>
      <c r="P143" s="252">
        <v>0</v>
      </c>
      <c r="Q143" s="252">
        <f>ROUND(E143*P143,2)</f>
        <v>0</v>
      </c>
      <c r="R143" s="254"/>
      <c r="S143" s="254" t="s">
        <v>414</v>
      </c>
      <c r="T143" s="255" t="s">
        <v>420</v>
      </c>
      <c r="U143" s="224">
        <v>0</v>
      </c>
      <c r="V143" s="224">
        <f>ROUND(E143*U143,2)</f>
        <v>0</v>
      </c>
      <c r="W143" s="224"/>
      <c r="X143" s="224" t="s">
        <v>529</v>
      </c>
      <c r="Y143" s="213"/>
      <c r="Z143" s="213"/>
      <c r="AA143" s="213"/>
      <c r="AB143" s="213"/>
      <c r="AC143" s="213"/>
      <c r="AD143" s="213"/>
      <c r="AE143" s="213"/>
      <c r="AF143" s="213"/>
      <c r="AG143" s="213" t="s">
        <v>2004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5">
      <c r="A144" s="249">
        <v>94</v>
      </c>
      <c r="B144" s="250" t="s">
        <v>2005</v>
      </c>
      <c r="C144" s="260" t="s">
        <v>2006</v>
      </c>
      <c r="D144" s="251" t="s">
        <v>659</v>
      </c>
      <c r="E144" s="252">
        <v>1</v>
      </c>
      <c r="F144" s="253"/>
      <c r="G144" s="254">
        <f>ROUND(E144*F144,2)</f>
        <v>0</v>
      </c>
      <c r="H144" s="253"/>
      <c r="I144" s="254">
        <f>ROUND(E144*H144,2)</f>
        <v>0</v>
      </c>
      <c r="J144" s="253"/>
      <c r="K144" s="254">
        <f>ROUND(E144*J144,2)</f>
        <v>0</v>
      </c>
      <c r="L144" s="254">
        <v>21</v>
      </c>
      <c r="M144" s="254">
        <f>G144*(1+L144/100)</f>
        <v>0</v>
      </c>
      <c r="N144" s="252">
        <v>0</v>
      </c>
      <c r="O144" s="252">
        <f>ROUND(E144*N144,2)</f>
        <v>0</v>
      </c>
      <c r="P144" s="252">
        <v>0</v>
      </c>
      <c r="Q144" s="252">
        <f>ROUND(E144*P144,2)</f>
        <v>0</v>
      </c>
      <c r="R144" s="254"/>
      <c r="S144" s="254" t="s">
        <v>414</v>
      </c>
      <c r="T144" s="255" t="s">
        <v>420</v>
      </c>
      <c r="U144" s="224">
        <v>0</v>
      </c>
      <c r="V144" s="224">
        <f>ROUND(E144*U144,2)</f>
        <v>0</v>
      </c>
      <c r="W144" s="224"/>
      <c r="X144" s="224" t="s">
        <v>529</v>
      </c>
      <c r="Y144" s="213"/>
      <c r="Z144" s="213"/>
      <c r="AA144" s="213"/>
      <c r="AB144" s="213"/>
      <c r="AC144" s="213"/>
      <c r="AD144" s="213"/>
      <c r="AE144" s="213"/>
      <c r="AF144" s="213"/>
      <c r="AG144" s="213" t="s">
        <v>819</v>
      </c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49">
        <v>95</v>
      </c>
      <c r="B145" s="250" t="s">
        <v>2007</v>
      </c>
      <c r="C145" s="260" t="s">
        <v>2008</v>
      </c>
      <c r="D145" s="251" t="s">
        <v>659</v>
      </c>
      <c r="E145" s="252">
        <v>1</v>
      </c>
      <c r="F145" s="253"/>
      <c r="G145" s="254">
        <f>ROUND(E145*F145,2)</f>
        <v>0</v>
      </c>
      <c r="H145" s="253"/>
      <c r="I145" s="254">
        <f>ROUND(E145*H145,2)</f>
        <v>0</v>
      </c>
      <c r="J145" s="253"/>
      <c r="K145" s="254">
        <f>ROUND(E145*J145,2)</f>
        <v>0</v>
      </c>
      <c r="L145" s="254">
        <v>21</v>
      </c>
      <c r="M145" s="254">
        <f>G145*(1+L145/100)</f>
        <v>0</v>
      </c>
      <c r="N145" s="252">
        <v>0</v>
      </c>
      <c r="O145" s="252">
        <f>ROUND(E145*N145,2)</f>
        <v>0</v>
      </c>
      <c r="P145" s="252">
        <v>0</v>
      </c>
      <c r="Q145" s="252">
        <f>ROUND(E145*P145,2)</f>
        <v>0</v>
      </c>
      <c r="R145" s="254"/>
      <c r="S145" s="254" t="s">
        <v>414</v>
      </c>
      <c r="T145" s="255" t="s">
        <v>420</v>
      </c>
      <c r="U145" s="224">
        <v>0</v>
      </c>
      <c r="V145" s="224">
        <f>ROUND(E145*U145,2)</f>
        <v>0</v>
      </c>
      <c r="W145" s="224"/>
      <c r="X145" s="224" t="s">
        <v>529</v>
      </c>
      <c r="Y145" s="213"/>
      <c r="Z145" s="213"/>
      <c r="AA145" s="213"/>
      <c r="AB145" s="213"/>
      <c r="AC145" s="213"/>
      <c r="AD145" s="213"/>
      <c r="AE145" s="213"/>
      <c r="AF145" s="213"/>
      <c r="AG145" s="213" t="s">
        <v>2004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5">
      <c r="A146" s="249">
        <v>96</v>
      </c>
      <c r="B146" s="250" t="s">
        <v>2009</v>
      </c>
      <c r="C146" s="260" t="s">
        <v>2010</v>
      </c>
      <c r="D146" s="251" t="s">
        <v>659</v>
      </c>
      <c r="E146" s="252">
        <v>1</v>
      </c>
      <c r="F146" s="253"/>
      <c r="G146" s="254">
        <f>ROUND(E146*F146,2)</f>
        <v>0</v>
      </c>
      <c r="H146" s="253"/>
      <c r="I146" s="254">
        <f>ROUND(E146*H146,2)</f>
        <v>0</v>
      </c>
      <c r="J146" s="253"/>
      <c r="K146" s="254">
        <f>ROUND(E146*J146,2)</f>
        <v>0</v>
      </c>
      <c r="L146" s="254">
        <v>21</v>
      </c>
      <c r="M146" s="254">
        <f>G146*(1+L146/100)</f>
        <v>0</v>
      </c>
      <c r="N146" s="252">
        <v>0</v>
      </c>
      <c r="O146" s="252">
        <f>ROUND(E146*N146,2)</f>
        <v>0</v>
      </c>
      <c r="P146" s="252">
        <v>0</v>
      </c>
      <c r="Q146" s="252">
        <f>ROUND(E146*P146,2)</f>
        <v>0</v>
      </c>
      <c r="R146" s="254"/>
      <c r="S146" s="254" t="s">
        <v>414</v>
      </c>
      <c r="T146" s="255" t="s">
        <v>420</v>
      </c>
      <c r="U146" s="224">
        <v>0</v>
      </c>
      <c r="V146" s="224">
        <f>ROUND(E146*U146,2)</f>
        <v>0</v>
      </c>
      <c r="W146" s="224"/>
      <c r="X146" s="224" t="s">
        <v>529</v>
      </c>
      <c r="Y146" s="213"/>
      <c r="Z146" s="213"/>
      <c r="AA146" s="213"/>
      <c r="AB146" s="213"/>
      <c r="AC146" s="213"/>
      <c r="AD146" s="213"/>
      <c r="AE146" s="213"/>
      <c r="AF146" s="213"/>
      <c r="AG146" s="213" t="s">
        <v>2004</v>
      </c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5">
      <c r="A147" s="242">
        <v>97</v>
      </c>
      <c r="B147" s="243" t="s">
        <v>2011</v>
      </c>
      <c r="C147" s="258" t="s">
        <v>2012</v>
      </c>
      <c r="D147" s="244" t="s">
        <v>413</v>
      </c>
      <c r="E147" s="245">
        <v>1</v>
      </c>
      <c r="F147" s="246"/>
      <c r="G147" s="247">
        <f>ROUND(E147*F147,2)</f>
        <v>0</v>
      </c>
      <c r="H147" s="246"/>
      <c r="I147" s="247">
        <f>ROUND(E147*H147,2)</f>
        <v>0</v>
      </c>
      <c r="J147" s="246"/>
      <c r="K147" s="247">
        <f>ROUND(E147*J147,2)</f>
        <v>0</v>
      </c>
      <c r="L147" s="247">
        <v>21</v>
      </c>
      <c r="M147" s="247">
        <f>G147*(1+L147/100)</f>
        <v>0</v>
      </c>
      <c r="N147" s="245">
        <v>0</v>
      </c>
      <c r="O147" s="245">
        <f>ROUND(E147*N147,2)</f>
        <v>0</v>
      </c>
      <c r="P147" s="245">
        <v>0</v>
      </c>
      <c r="Q147" s="245">
        <f>ROUND(E147*P147,2)</f>
        <v>0</v>
      </c>
      <c r="R147" s="247"/>
      <c r="S147" s="247" t="s">
        <v>414</v>
      </c>
      <c r="T147" s="248" t="s">
        <v>420</v>
      </c>
      <c r="U147" s="224">
        <v>0</v>
      </c>
      <c r="V147" s="224">
        <f>ROUND(E147*U147,2)</f>
        <v>0</v>
      </c>
      <c r="W147" s="224"/>
      <c r="X147" s="224" t="s">
        <v>529</v>
      </c>
      <c r="Y147" s="213"/>
      <c r="Z147" s="213"/>
      <c r="AA147" s="213"/>
      <c r="AB147" s="213"/>
      <c r="AC147" s="213"/>
      <c r="AD147" s="213"/>
      <c r="AE147" s="213"/>
      <c r="AF147" s="213"/>
      <c r="AG147" s="213" t="s">
        <v>2004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5">
      <c r="A148" s="220"/>
      <c r="B148" s="221"/>
      <c r="C148" s="261" t="s">
        <v>1984</v>
      </c>
      <c r="D148" s="256"/>
      <c r="E148" s="256"/>
      <c r="F148" s="256"/>
      <c r="G148" s="256"/>
      <c r="H148" s="224"/>
      <c r="I148" s="224"/>
      <c r="J148" s="224"/>
      <c r="K148" s="224"/>
      <c r="L148" s="224"/>
      <c r="M148" s="224"/>
      <c r="N148" s="223"/>
      <c r="O148" s="223"/>
      <c r="P148" s="223"/>
      <c r="Q148" s="223"/>
      <c r="R148" s="224"/>
      <c r="S148" s="224"/>
      <c r="T148" s="224"/>
      <c r="U148" s="224"/>
      <c r="V148" s="224"/>
      <c r="W148" s="224"/>
      <c r="X148" s="224"/>
      <c r="Y148" s="213"/>
      <c r="Z148" s="213"/>
      <c r="AA148" s="213"/>
      <c r="AB148" s="213"/>
      <c r="AC148" s="213"/>
      <c r="AD148" s="213"/>
      <c r="AE148" s="213"/>
      <c r="AF148" s="213"/>
      <c r="AG148" s="213" t="s">
        <v>355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5">
      <c r="A149" s="242">
        <v>98</v>
      </c>
      <c r="B149" s="243" t="s">
        <v>2013</v>
      </c>
      <c r="C149" s="258" t="s">
        <v>2014</v>
      </c>
      <c r="D149" s="244" t="s">
        <v>413</v>
      </c>
      <c r="E149" s="245">
        <v>1</v>
      </c>
      <c r="F149" s="246"/>
      <c r="G149" s="247">
        <f>ROUND(E149*F149,2)</f>
        <v>0</v>
      </c>
      <c r="H149" s="246"/>
      <c r="I149" s="247">
        <f>ROUND(E149*H149,2)</f>
        <v>0</v>
      </c>
      <c r="J149" s="246"/>
      <c r="K149" s="247">
        <f>ROUND(E149*J149,2)</f>
        <v>0</v>
      </c>
      <c r="L149" s="247">
        <v>21</v>
      </c>
      <c r="M149" s="247">
        <f>G149*(1+L149/100)</f>
        <v>0</v>
      </c>
      <c r="N149" s="245">
        <v>0</v>
      </c>
      <c r="O149" s="245">
        <f>ROUND(E149*N149,2)</f>
        <v>0</v>
      </c>
      <c r="P149" s="245">
        <v>0</v>
      </c>
      <c r="Q149" s="245">
        <f>ROUND(E149*P149,2)</f>
        <v>0</v>
      </c>
      <c r="R149" s="247"/>
      <c r="S149" s="247" t="s">
        <v>414</v>
      </c>
      <c r="T149" s="248" t="s">
        <v>420</v>
      </c>
      <c r="U149" s="224">
        <v>0</v>
      </c>
      <c r="V149" s="224">
        <f>ROUND(E149*U149,2)</f>
        <v>0</v>
      </c>
      <c r="W149" s="224"/>
      <c r="X149" s="224" t="s">
        <v>529</v>
      </c>
      <c r="Y149" s="213"/>
      <c r="Z149" s="213"/>
      <c r="AA149" s="213"/>
      <c r="AB149" s="213"/>
      <c r="AC149" s="213"/>
      <c r="AD149" s="213"/>
      <c r="AE149" s="213"/>
      <c r="AF149" s="213"/>
      <c r="AG149" s="213" t="s">
        <v>2004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5">
      <c r="A150" s="220"/>
      <c r="B150" s="221"/>
      <c r="C150" s="261" t="s">
        <v>1984</v>
      </c>
      <c r="D150" s="256"/>
      <c r="E150" s="256"/>
      <c r="F150" s="256"/>
      <c r="G150" s="256"/>
      <c r="H150" s="224"/>
      <c r="I150" s="224"/>
      <c r="J150" s="224"/>
      <c r="K150" s="224"/>
      <c r="L150" s="224"/>
      <c r="M150" s="224"/>
      <c r="N150" s="223"/>
      <c r="O150" s="223"/>
      <c r="P150" s="223"/>
      <c r="Q150" s="223"/>
      <c r="R150" s="224"/>
      <c r="S150" s="224"/>
      <c r="T150" s="224"/>
      <c r="U150" s="224"/>
      <c r="V150" s="224"/>
      <c r="W150" s="224"/>
      <c r="X150" s="224"/>
      <c r="Y150" s="213"/>
      <c r="Z150" s="213"/>
      <c r="AA150" s="213"/>
      <c r="AB150" s="213"/>
      <c r="AC150" s="213"/>
      <c r="AD150" s="213"/>
      <c r="AE150" s="213"/>
      <c r="AF150" s="213"/>
      <c r="AG150" s="213" t="s">
        <v>355</v>
      </c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x14ac:dyDescent="0.25">
      <c r="A151" s="3"/>
      <c r="B151" s="4"/>
      <c r="C151" s="262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AE151">
        <v>15</v>
      </c>
      <c r="AF151">
        <v>21</v>
      </c>
      <c r="AG151" t="s">
        <v>252</v>
      </c>
    </row>
    <row r="152" spans="1:60" ht="13" x14ac:dyDescent="0.25">
      <c r="A152" s="216"/>
      <c r="B152" s="217" t="s">
        <v>29</v>
      </c>
      <c r="C152" s="263"/>
      <c r="D152" s="218"/>
      <c r="E152" s="219"/>
      <c r="F152" s="219"/>
      <c r="G152" s="241">
        <f>G8+G21+G32+G48+G66+G115+G118+G125+G127</f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AE152">
        <f>SUMIF(L7:L150,AE151,G7:G150)</f>
        <v>0</v>
      </c>
      <c r="AF152">
        <f>SUMIF(L7:L150,AF151,G7:G150)</f>
        <v>0</v>
      </c>
      <c r="AG152" t="s">
        <v>456</v>
      </c>
    </row>
    <row r="153" spans="1:60" x14ac:dyDescent="0.25">
      <c r="C153" s="264"/>
      <c r="D153" s="10"/>
      <c r="AG153" t="s">
        <v>457</v>
      </c>
    </row>
    <row r="154" spans="1:60" x14ac:dyDescent="0.25">
      <c r="D154" s="10"/>
    </row>
    <row r="155" spans="1:60" x14ac:dyDescent="0.25">
      <c r="D155" s="10"/>
    </row>
    <row r="156" spans="1:60" x14ac:dyDescent="0.25">
      <c r="D156" s="10"/>
    </row>
    <row r="157" spans="1:60" x14ac:dyDescent="0.25">
      <c r="D157" s="10"/>
    </row>
    <row r="158" spans="1:60" x14ac:dyDescent="0.25">
      <c r="D158" s="10"/>
    </row>
    <row r="159" spans="1:60" x14ac:dyDescent="0.25">
      <c r="D159" s="10"/>
    </row>
    <row r="160" spans="1:60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22">
    <mergeCell ref="C124:G124"/>
    <mergeCell ref="C133:G133"/>
    <mergeCell ref="C148:G148"/>
    <mergeCell ref="C150:G150"/>
    <mergeCell ref="C60:G60"/>
    <mergeCell ref="C62:G62"/>
    <mergeCell ref="C63:G63"/>
    <mergeCell ref="C64:G64"/>
    <mergeCell ref="C120:G120"/>
    <mergeCell ref="C122:G122"/>
    <mergeCell ref="C20:G20"/>
    <mergeCell ref="C50:G50"/>
    <mergeCell ref="C52:G52"/>
    <mergeCell ref="C54:G54"/>
    <mergeCell ref="C56:G56"/>
    <mergeCell ref="C58:G58"/>
    <mergeCell ref="A1:G1"/>
    <mergeCell ref="C2:G2"/>
    <mergeCell ref="C3:G3"/>
    <mergeCell ref="C4:G4"/>
    <mergeCell ref="C15:G15"/>
    <mergeCell ref="C18:G18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70</v>
      </c>
      <c r="C3" s="202" t="s">
        <v>71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74</v>
      </c>
      <c r="C4" s="205" t="s">
        <v>75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172</v>
      </c>
      <c r="C8" s="257" t="s">
        <v>173</v>
      </c>
      <c r="D8" s="234"/>
      <c r="E8" s="235"/>
      <c r="F8" s="236"/>
      <c r="G8" s="236">
        <f>SUMIF(AG9:AG29,"&lt;&gt;NOR",G9:G29)</f>
        <v>0</v>
      </c>
      <c r="H8" s="236"/>
      <c r="I8" s="236">
        <f>SUM(I9:I29)</f>
        <v>0</v>
      </c>
      <c r="J8" s="236"/>
      <c r="K8" s="236">
        <f>SUM(K9:K29)</f>
        <v>0</v>
      </c>
      <c r="L8" s="236"/>
      <c r="M8" s="236">
        <f>SUM(M9:M29)</f>
        <v>0</v>
      </c>
      <c r="N8" s="235"/>
      <c r="O8" s="235">
        <f>SUM(O9:O29)</f>
        <v>0.19</v>
      </c>
      <c r="P8" s="235"/>
      <c r="Q8" s="235">
        <f>SUM(Q9:Q29)</f>
        <v>0</v>
      </c>
      <c r="R8" s="236"/>
      <c r="S8" s="236"/>
      <c r="T8" s="237"/>
      <c r="U8" s="231"/>
      <c r="V8" s="231">
        <f>SUM(V9:V29)</f>
        <v>15.609999999999998</v>
      </c>
      <c r="W8" s="231"/>
      <c r="X8" s="231"/>
      <c r="AG8" t="s">
        <v>266</v>
      </c>
    </row>
    <row r="9" spans="1:60" outlineLevel="1" x14ac:dyDescent="0.25">
      <c r="A9" s="242">
        <v>1</v>
      </c>
      <c r="B9" s="243" t="s">
        <v>2015</v>
      </c>
      <c r="C9" s="258" t="s">
        <v>2016</v>
      </c>
      <c r="D9" s="244" t="s">
        <v>381</v>
      </c>
      <c r="E9" s="245">
        <v>14.2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5.0899999999999999E-3</v>
      </c>
      <c r="O9" s="245">
        <f>ROUND(E9*N9,2)</f>
        <v>7.0000000000000007E-2</v>
      </c>
      <c r="P9" s="245">
        <v>0</v>
      </c>
      <c r="Q9" s="245">
        <f>ROUND(E9*P9,2)</f>
        <v>0</v>
      </c>
      <c r="R9" s="247" t="s">
        <v>830</v>
      </c>
      <c r="S9" s="247" t="s">
        <v>801</v>
      </c>
      <c r="T9" s="248" t="s">
        <v>801</v>
      </c>
      <c r="U9" s="224">
        <v>0.53100000000000003</v>
      </c>
      <c r="V9" s="224">
        <f>ROUND(E9*U9,2)</f>
        <v>7.54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416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72" t="s">
        <v>1250</v>
      </c>
      <c r="D10" s="267"/>
      <c r="E10" s="267"/>
      <c r="F10" s="267"/>
      <c r="G10" s="267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827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73" t="s">
        <v>868</v>
      </c>
      <c r="D11" s="268"/>
      <c r="E11" s="268"/>
      <c r="F11" s="268"/>
      <c r="G11" s="268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13"/>
      <c r="Z11" s="213"/>
      <c r="AA11" s="213"/>
      <c r="AB11" s="213"/>
      <c r="AC11" s="213"/>
      <c r="AD11" s="213"/>
      <c r="AE11" s="213"/>
      <c r="AF11" s="213"/>
      <c r="AG11" s="213" t="s">
        <v>355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73" t="s">
        <v>865</v>
      </c>
      <c r="D12" s="268"/>
      <c r="E12" s="268"/>
      <c r="F12" s="268"/>
      <c r="G12" s="268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355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42">
        <v>2</v>
      </c>
      <c r="B13" s="243" t="s">
        <v>1255</v>
      </c>
      <c r="C13" s="258" t="s">
        <v>1256</v>
      </c>
      <c r="D13" s="244" t="s">
        <v>381</v>
      </c>
      <c r="E13" s="245">
        <v>5.5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5">
        <v>1.0070000000000001E-2</v>
      </c>
      <c r="O13" s="245">
        <f>ROUND(E13*N13,2)</f>
        <v>0.06</v>
      </c>
      <c r="P13" s="245">
        <v>0</v>
      </c>
      <c r="Q13" s="245">
        <f>ROUND(E13*P13,2)</f>
        <v>0</v>
      </c>
      <c r="R13" s="247" t="s">
        <v>830</v>
      </c>
      <c r="S13" s="247" t="s">
        <v>801</v>
      </c>
      <c r="T13" s="248" t="s">
        <v>801</v>
      </c>
      <c r="U13" s="224">
        <v>0.55900000000000005</v>
      </c>
      <c r="V13" s="224">
        <f>ROUND(E13*U13,2)</f>
        <v>3.07</v>
      </c>
      <c r="W13" s="224"/>
      <c r="X13" s="224" t="s">
        <v>272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416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61" t="s">
        <v>868</v>
      </c>
      <c r="D14" s="256"/>
      <c r="E14" s="256"/>
      <c r="F14" s="256"/>
      <c r="G14" s="256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13"/>
      <c r="Z14" s="213"/>
      <c r="AA14" s="213"/>
      <c r="AB14" s="213"/>
      <c r="AC14" s="213"/>
      <c r="AD14" s="213"/>
      <c r="AE14" s="213"/>
      <c r="AF14" s="213"/>
      <c r="AG14" s="213" t="s">
        <v>355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73" t="s">
        <v>865</v>
      </c>
      <c r="D15" s="268"/>
      <c r="E15" s="268"/>
      <c r="F15" s="268"/>
      <c r="G15" s="268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355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42">
        <v>3</v>
      </c>
      <c r="B16" s="243" t="s">
        <v>2017</v>
      </c>
      <c r="C16" s="258" t="s">
        <v>2018</v>
      </c>
      <c r="D16" s="244" t="s">
        <v>381</v>
      </c>
      <c r="E16" s="245">
        <v>2.5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21</v>
      </c>
      <c r="M16" s="247">
        <f>G16*(1+L16/100)</f>
        <v>0</v>
      </c>
      <c r="N16" s="245">
        <v>2.1649999999999999E-2</v>
      </c>
      <c r="O16" s="245">
        <f>ROUND(E16*N16,2)</f>
        <v>0.05</v>
      </c>
      <c r="P16" s="245">
        <v>0</v>
      </c>
      <c r="Q16" s="245">
        <f>ROUND(E16*P16,2)</f>
        <v>0</v>
      </c>
      <c r="R16" s="247" t="s">
        <v>830</v>
      </c>
      <c r="S16" s="247" t="s">
        <v>801</v>
      </c>
      <c r="T16" s="248" t="s">
        <v>801</v>
      </c>
      <c r="U16" s="224">
        <v>0.94199999999999995</v>
      </c>
      <c r="V16" s="224">
        <f>ROUND(E16*U16,2)</f>
        <v>2.36</v>
      </c>
      <c r="W16" s="224"/>
      <c r="X16" s="224" t="s">
        <v>272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416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61" t="s">
        <v>868</v>
      </c>
      <c r="D17" s="256"/>
      <c r="E17" s="256"/>
      <c r="F17" s="256"/>
      <c r="G17" s="256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13"/>
      <c r="Z17" s="213"/>
      <c r="AA17" s="213"/>
      <c r="AB17" s="213"/>
      <c r="AC17" s="213"/>
      <c r="AD17" s="213"/>
      <c r="AE17" s="213"/>
      <c r="AF17" s="213"/>
      <c r="AG17" s="213" t="s">
        <v>355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73" t="s">
        <v>865</v>
      </c>
      <c r="D18" s="268"/>
      <c r="E18" s="268"/>
      <c r="F18" s="268"/>
      <c r="G18" s="268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13"/>
      <c r="Z18" s="213"/>
      <c r="AA18" s="213"/>
      <c r="AB18" s="213"/>
      <c r="AC18" s="213"/>
      <c r="AD18" s="213"/>
      <c r="AE18" s="213"/>
      <c r="AF18" s="213"/>
      <c r="AG18" s="213" t="s">
        <v>355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49">
        <v>4</v>
      </c>
      <c r="B19" s="250" t="s">
        <v>1259</v>
      </c>
      <c r="C19" s="260" t="s">
        <v>1260</v>
      </c>
      <c r="D19" s="251" t="s">
        <v>381</v>
      </c>
      <c r="E19" s="252">
        <v>0.5</v>
      </c>
      <c r="F19" s="253"/>
      <c r="G19" s="254">
        <f>ROUND(E19*F19,2)</f>
        <v>0</v>
      </c>
      <c r="H19" s="253"/>
      <c r="I19" s="254">
        <f>ROUND(E19*H19,2)</f>
        <v>0</v>
      </c>
      <c r="J19" s="253"/>
      <c r="K19" s="254">
        <f>ROUND(E19*J19,2)</f>
        <v>0</v>
      </c>
      <c r="L19" s="254">
        <v>21</v>
      </c>
      <c r="M19" s="254">
        <f>G19*(1+L19/100)</f>
        <v>0</v>
      </c>
      <c r="N19" s="252">
        <v>8.2799999999999992E-3</v>
      </c>
      <c r="O19" s="252">
        <f>ROUND(E19*N19,2)</f>
        <v>0</v>
      </c>
      <c r="P19" s="252">
        <v>0</v>
      </c>
      <c r="Q19" s="252">
        <f>ROUND(E19*P19,2)</f>
        <v>0</v>
      </c>
      <c r="R19" s="254" t="s">
        <v>830</v>
      </c>
      <c r="S19" s="254" t="s">
        <v>801</v>
      </c>
      <c r="T19" s="255" t="s">
        <v>801</v>
      </c>
      <c r="U19" s="224">
        <v>0.50700000000000001</v>
      </c>
      <c r="V19" s="224">
        <f>ROUND(E19*U19,2)</f>
        <v>0.25</v>
      </c>
      <c r="W19" s="224"/>
      <c r="X19" s="224" t="s">
        <v>272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416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49">
        <v>5</v>
      </c>
      <c r="B20" s="250" t="s">
        <v>2019</v>
      </c>
      <c r="C20" s="260" t="s">
        <v>2020</v>
      </c>
      <c r="D20" s="251" t="s">
        <v>388</v>
      </c>
      <c r="E20" s="252">
        <v>3</v>
      </c>
      <c r="F20" s="253"/>
      <c r="G20" s="254">
        <f>ROUND(E20*F20,2)</f>
        <v>0</v>
      </c>
      <c r="H20" s="253"/>
      <c r="I20" s="254">
        <f>ROUND(E20*H20,2)</f>
        <v>0</v>
      </c>
      <c r="J20" s="253"/>
      <c r="K20" s="254">
        <f>ROUND(E20*J20,2)</f>
        <v>0</v>
      </c>
      <c r="L20" s="254">
        <v>21</v>
      </c>
      <c r="M20" s="254">
        <f>G20*(1+L20/100)</f>
        <v>0</v>
      </c>
      <c r="N20" s="252">
        <v>2.0000000000000001E-4</v>
      </c>
      <c r="O20" s="252">
        <f>ROUND(E20*N20,2)</f>
        <v>0</v>
      </c>
      <c r="P20" s="252">
        <v>0</v>
      </c>
      <c r="Q20" s="252">
        <f>ROUND(E20*P20,2)</f>
        <v>0</v>
      </c>
      <c r="R20" s="254" t="s">
        <v>830</v>
      </c>
      <c r="S20" s="254" t="s">
        <v>801</v>
      </c>
      <c r="T20" s="255" t="s">
        <v>801</v>
      </c>
      <c r="U20" s="224">
        <v>0.16600000000000001</v>
      </c>
      <c r="V20" s="224">
        <f>ROUND(E20*U20,2)</f>
        <v>0.5</v>
      </c>
      <c r="W20" s="224"/>
      <c r="X20" s="224" t="s">
        <v>272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416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49">
        <v>6</v>
      </c>
      <c r="B21" s="250" t="s">
        <v>1163</v>
      </c>
      <c r="C21" s="260" t="s">
        <v>1164</v>
      </c>
      <c r="D21" s="251" t="s">
        <v>413</v>
      </c>
      <c r="E21" s="252">
        <v>1</v>
      </c>
      <c r="F21" s="253"/>
      <c r="G21" s="254">
        <f>ROUND(E21*F21,2)</f>
        <v>0</v>
      </c>
      <c r="H21" s="253"/>
      <c r="I21" s="254">
        <f>ROUND(E21*H21,2)</f>
        <v>0</v>
      </c>
      <c r="J21" s="253"/>
      <c r="K21" s="254">
        <f>ROUND(E21*J21,2)</f>
        <v>0</v>
      </c>
      <c r="L21" s="254">
        <v>21</v>
      </c>
      <c r="M21" s="254">
        <f>G21*(1+L21/100)</f>
        <v>0</v>
      </c>
      <c r="N21" s="252">
        <v>6.8300000000000001E-3</v>
      </c>
      <c r="O21" s="252">
        <f>ROUND(E21*N21,2)</f>
        <v>0.01</v>
      </c>
      <c r="P21" s="252">
        <v>0</v>
      </c>
      <c r="Q21" s="252">
        <f>ROUND(E21*P21,2)</f>
        <v>0</v>
      </c>
      <c r="R21" s="254" t="s">
        <v>895</v>
      </c>
      <c r="S21" s="254" t="s">
        <v>801</v>
      </c>
      <c r="T21" s="255" t="s">
        <v>801</v>
      </c>
      <c r="U21" s="224">
        <v>1.29</v>
      </c>
      <c r="V21" s="224">
        <f>ROUND(E21*U21,2)</f>
        <v>1.29</v>
      </c>
      <c r="W21" s="224"/>
      <c r="X21" s="224" t="s">
        <v>272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416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49">
        <v>7</v>
      </c>
      <c r="B22" s="250" t="s">
        <v>1269</v>
      </c>
      <c r="C22" s="260" t="s">
        <v>1270</v>
      </c>
      <c r="D22" s="251" t="s">
        <v>413</v>
      </c>
      <c r="E22" s="252">
        <v>1</v>
      </c>
      <c r="F22" s="253"/>
      <c r="G22" s="254">
        <f>ROUND(E22*F22,2)</f>
        <v>0</v>
      </c>
      <c r="H22" s="253"/>
      <c r="I22" s="254">
        <f>ROUND(E22*H22,2)</f>
        <v>0</v>
      </c>
      <c r="J22" s="253"/>
      <c r="K22" s="254">
        <f>ROUND(E22*J22,2)</f>
        <v>0</v>
      </c>
      <c r="L22" s="254">
        <v>21</v>
      </c>
      <c r="M22" s="254">
        <f>G22*(1+L22/100)</f>
        <v>0</v>
      </c>
      <c r="N22" s="252">
        <v>0</v>
      </c>
      <c r="O22" s="252">
        <f>ROUND(E22*N22,2)</f>
        <v>0</v>
      </c>
      <c r="P22" s="252">
        <v>0</v>
      </c>
      <c r="Q22" s="252">
        <f>ROUND(E22*P22,2)</f>
        <v>0</v>
      </c>
      <c r="R22" s="254"/>
      <c r="S22" s="254" t="s">
        <v>414</v>
      </c>
      <c r="T22" s="255" t="s">
        <v>420</v>
      </c>
      <c r="U22" s="224">
        <v>0</v>
      </c>
      <c r="V22" s="224">
        <f>ROUND(E22*U22,2)</f>
        <v>0</v>
      </c>
      <c r="W22" s="224"/>
      <c r="X22" s="224" t="s">
        <v>272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416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49">
        <v>8</v>
      </c>
      <c r="B23" s="250" t="s">
        <v>2021</v>
      </c>
      <c r="C23" s="260" t="s">
        <v>2022</v>
      </c>
      <c r="D23" s="251" t="s">
        <v>388</v>
      </c>
      <c r="E23" s="252">
        <v>1</v>
      </c>
      <c r="F23" s="253"/>
      <c r="G23" s="254">
        <f>ROUND(E23*F23,2)</f>
        <v>0</v>
      </c>
      <c r="H23" s="253"/>
      <c r="I23" s="254">
        <f>ROUND(E23*H23,2)</f>
        <v>0</v>
      </c>
      <c r="J23" s="253"/>
      <c r="K23" s="254">
        <f>ROUND(E23*J23,2)</f>
        <v>0</v>
      </c>
      <c r="L23" s="254">
        <v>21</v>
      </c>
      <c r="M23" s="254">
        <f>G23*(1+L23/100)</f>
        <v>0</v>
      </c>
      <c r="N23" s="252">
        <v>1.6000000000000001E-4</v>
      </c>
      <c r="O23" s="252">
        <f>ROUND(E23*N23,2)</f>
        <v>0</v>
      </c>
      <c r="P23" s="252">
        <v>0</v>
      </c>
      <c r="Q23" s="252">
        <f>ROUND(E23*P23,2)</f>
        <v>0</v>
      </c>
      <c r="R23" s="254"/>
      <c r="S23" s="254" t="s">
        <v>414</v>
      </c>
      <c r="T23" s="255" t="s">
        <v>420</v>
      </c>
      <c r="U23" s="224">
        <v>0.17</v>
      </c>
      <c r="V23" s="224">
        <f>ROUND(E23*U23,2)</f>
        <v>0.17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416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49">
        <v>9</v>
      </c>
      <c r="B24" s="250" t="s">
        <v>1277</v>
      </c>
      <c r="C24" s="260" t="s">
        <v>1278</v>
      </c>
      <c r="D24" s="251" t="s">
        <v>388</v>
      </c>
      <c r="E24" s="252">
        <v>1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2.5699999999999998E-3</v>
      </c>
      <c r="O24" s="252">
        <f>ROUND(E24*N24,2)</f>
        <v>0</v>
      </c>
      <c r="P24" s="252">
        <v>0</v>
      </c>
      <c r="Q24" s="252">
        <f>ROUND(E24*P24,2)</f>
        <v>0</v>
      </c>
      <c r="R24" s="254"/>
      <c r="S24" s="254" t="s">
        <v>414</v>
      </c>
      <c r="T24" s="255" t="s">
        <v>1279</v>
      </c>
      <c r="U24" s="224">
        <v>0.43</v>
      </c>
      <c r="V24" s="224">
        <f>ROUND(E24*U24,2)</f>
        <v>0.43</v>
      </c>
      <c r="W24" s="224"/>
      <c r="X24" s="224" t="s">
        <v>272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416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9">
        <v>10</v>
      </c>
      <c r="B25" s="250" t="s">
        <v>1280</v>
      </c>
      <c r="C25" s="260" t="s">
        <v>1281</v>
      </c>
      <c r="D25" s="251" t="s">
        <v>388</v>
      </c>
      <c r="E25" s="252">
        <v>3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0</v>
      </c>
      <c r="O25" s="252">
        <f>ROUND(E25*N25,2)</f>
        <v>0</v>
      </c>
      <c r="P25" s="252">
        <v>0</v>
      </c>
      <c r="Q25" s="252">
        <f>ROUND(E25*P25,2)</f>
        <v>0</v>
      </c>
      <c r="R25" s="254"/>
      <c r="S25" s="254" t="s">
        <v>414</v>
      </c>
      <c r="T25" s="255" t="s">
        <v>420</v>
      </c>
      <c r="U25" s="224">
        <v>0</v>
      </c>
      <c r="V25" s="224">
        <f>ROUND(E25*U25,2)</f>
        <v>0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416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49">
        <v>11</v>
      </c>
      <c r="B26" s="250" t="s">
        <v>1282</v>
      </c>
      <c r="C26" s="260" t="s">
        <v>1283</v>
      </c>
      <c r="D26" s="251" t="s">
        <v>388</v>
      </c>
      <c r="E26" s="252">
        <v>3</v>
      </c>
      <c r="F26" s="253"/>
      <c r="G26" s="254">
        <f>ROUND(E26*F26,2)</f>
        <v>0</v>
      </c>
      <c r="H26" s="253"/>
      <c r="I26" s="254">
        <f>ROUND(E26*H26,2)</f>
        <v>0</v>
      </c>
      <c r="J26" s="253"/>
      <c r="K26" s="254">
        <f>ROUND(E26*J26,2)</f>
        <v>0</v>
      </c>
      <c r="L26" s="254">
        <v>21</v>
      </c>
      <c r="M26" s="254">
        <f>G26*(1+L26/100)</f>
        <v>0</v>
      </c>
      <c r="N26" s="252">
        <v>0</v>
      </c>
      <c r="O26" s="252">
        <f>ROUND(E26*N26,2)</f>
        <v>0</v>
      </c>
      <c r="P26" s="252">
        <v>0</v>
      </c>
      <c r="Q26" s="252">
        <f>ROUND(E26*P26,2)</f>
        <v>0</v>
      </c>
      <c r="R26" s="254"/>
      <c r="S26" s="254" t="s">
        <v>414</v>
      </c>
      <c r="T26" s="255" t="s">
        <v>420</v>
      </c>
      <c r="U26" s="224">
        <v>0</v>
      </c>
      <c r="V26" s="224">
        <f>ROUND(E26*U26,2)</f>
        <v>0</v>
      </c>
      <c r="W26" s="224"/>
      <c r="X26" s="224" t="s">
        <v>272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416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30" outlineLevel="1" x14ac:dyDescent="0.25">
      <c r="A27" s="242">
        <v>12</v>
      </c>
      <c r="B27" s="243" t="s">
        <v>2023</v>
      </c>
      <c r="C27" s="258" t="s">
        <v>2024</v>
      </c>
      <c r="D27" s="244" t="s">
        <v>388</v>
      </c>
      <c r="E27" s="245">
        <v>1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21</v>
      </c>
      <c r="M27" s="247">
        <f>G27*(1+L27/100)</f>
        <v>0</v>
      </c>
      <c r="N27" s="245">
        <v>3.0999999999999999E-3</v>
      </c>
      <c r="O27" s="245">
        <f>ROUND(E27*N27,2)</f>
        <v>0</v>
      </c>
      <c r="P27" s="245">
        <v>0</v>
      </c>
      <c r="Q27" s="245">
        <f>ROUND(E27*P27,2)</f>
        <v>0</v>
      </c>
      <c r="R27" s="247" t="s">
        <v>800</v>
      </c>
      <c r="S27" s="247" t="s">
        <v>801</v>
      </c>
      <c r="T27" s="248" t="s">
        <v>801</v>
      </c>
      <c r="U27" s="224">
        <v>0</v>
      </c>
      <c r="V27" s="224">
        <f>ROUND(E27*U27,2)</f>
        <v>0</v>
      </c>
      <c r="W27" s="224"/>
      <c r="X27" s="224" t="s">
        <v>529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802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20">
        <v>13</v>
      </c>
      <c r="B28" s="221" t="s">
        <v>1284</v>
      </c>
      <c r="C28" s="270" t="s">
        <v>1285</v>
      </c>
      <c r="D28" s="222" t="s">
        <v>0</v>
      </c>
      <c r="E28" s="265"/>
      <c r="F28" s="225"/>
      <c r="G28" s="224">
        <f>ROUND(E28*F28,2)</f>
        <v>0</v>
      </c>
      <c r="H28" s="225"/>
      <c r="I28" s="224">
        <f>ROUND(E28*H28,2)</f>
        <v>0</v>
      </c>
      <c r="J28" s="225"/>
      <c r="K28" s="224">
        <f>ROUND(E28*J28,2)</f>
        <v>0</v>
      </c>
      <c r="L28" s="224">
        <v>21</v>
      </c>
      <c r="M28" s="224">
        <f>G28*(1+L28/100)</f>
        <v>0</v>
      </c>
      <c r="N28" s="223">
        <v>0</v>
      </c>
      <c r="O28" s="223">
        <f>ROUND(E28*N28,2)</f>
        <v>0</v>
      </c>
      <c r="P28" s="223">
        <v>0</v>
      </c>
      <c r="Q28" s="223">
        <f>ROUND(E28*P28,2)</f>
        <v>0</v>
      </c>
      <c r="R28" s="224" t="s">
        <v>830</v>
      </c>
      <c r="S28" s="224" t="s">
        <v>801</v>
      </c>
      <c r="T28" s="224" t="s">
        <v>801</v>
      </c>
      <c r="U28" s="224">
        <v>0</v>
      </c>
      <c r="V28" s="224">
        <f>ROUND(E28*U28,2)</f>
        <v>0</v>
      </c>
      <c r="W28" s="224"/>
      <c r="X28" s="224" t="s">
        <v>156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825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71" t="s">
        <v>917</v>
      </c>
      <c r="D29" s="266"/>
      <c r="E29" s="266"/>
      <c r="F29" s="266"/>
      <c r="G29" s="266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13"/>
      <c r="Z29" s="213"/>
      <c r="AA29" s="213"/>
      <c r="AB29" s="213"/>
      <c r="AC29" s="213"/>
      <c r="AD29" s="213"/>
      <c r="AE29" s="213"/>
      <c r="AF29" s="213"/>
      <c r="AG29" s="213" t="s">
        <v>827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13" x14ac:dyDescent="0.25">
      <c r="A30" s="232" t="s">
        <v>265</v>
      </c>
      <c r="B30" s="233" t="s">
        <v>176</v>
      </c>
      <c r="C30" s="257" t="s">
        <v>177</v>
      </c>
      <c r="D30" s="234"/>
      <c r="E30" s="235"/>
      <c r="F30" s="236"/>
      <c r="G30" s="236">
        <f>SUMIF(AG31:AG39,"&lt;&gt;NOR",G31:G39)</f>
        <v>0</v>
      </c>
      <c r="H30" s="236"/>
      <c r="I30" s="236">
        <f>SUM(I31:I39)</f>
        <v>0</v>
      </c>
      <c r="J30" s="236"/>
      <c r="K30" s="236">
        <f>SUM(K31:K39)</f>
        <v>0</v>
      </c>
      <c r="L30" s="236"/>
      <c r="M30" s="236">
        <f>SUM(M31:M39)</f>
        <v>0</v>
      </c>
      <c r="N30" s="235"/>
      <c r="O30" s="235">
        <f>SUM(O31:O39)</f>
        <v>0.03</v>
      </c>
      <c r="P30" s="235"/>
      <c r="Q30" s="235">
        <f>SUM(Q31:Q39)</f>
        <v>0</v>
      </c>
      <c r="R30" s="236"/>
      <c r="S30" s="236"/>
      <c r="T30" s="237"/>
      <c r="U30" s="231"/>
      <c r="V30" s="231">
        <f>SUM(V31:V39)</f>
        <v>5.2100000000000009</v>
      </c>
      <c r="W30" s="231"/>
      <c r="X30" s="231"/>
      <c r="AG30" t="s">
        <v>266</v>
      </c>
    </row>
    <row r="31" spans="1:60" outlineLevel="1" x14ac:dyDescent="0.25">
      <c r="A31" s="249">
        <v>14</v>
      </c>
      <c r="B31" s="250" t="s">
        <v>2025</v>
      </c>
      <c r="C31" s="260" t="s">
        <v>2026</v>
      </c>
      <c r="D31" s="251" t="s">
        <v>388</v>
      </c>
      <c r="E31" s="252">
        <v>1</v>
      </c>
      <c r="F31" s="253"/>
      <c r="G31" s="254">
        <f>ROUND(E31*F31,2)</f>
        <v>0</v>
      </c>
      <c r="H31" s="253"/>
      <c r="I31" s="254">
        <f>ROUND(E31*H31,2)</f>
        <v>0</v>
      </c>
      <c r="J31" s="253"/>
      <c r="K31" s="254">
        <f>ROUND(E31*J31,2)</f>
        <v>0</v>
      </c>
      <c r="L31" s="254">
        <v>21</v>
      </c>
      <c r="M31" s="254">
        <f>G31*(1+L31/100)</f>
        <v>0</v>
      </c>
      <c r="N31" s="252">
        <v>4.2399999999999998E-3</v>
      </c>
      <c r="O31" s="252">
        <f>ROUND(E31*N31,2)</f>
        <v>0</v>
      </c>
      <c r="P31" s="252">
        <v>0</v>
      </c>
      <c r="Q31" s="252">
        <f>ROUND(E31*P31,2)</f>
        <v>0</v>
      </c>
      <c r="R31" s="254" t="s">
        <v>830</v>
      </c>
      <c r="S31" s="254" t="s">
        <v>801</v>
      </c>
      <c r="T31" s="255" t="s">
        <v>801</v>
      </c>
      <c r="U31" s="224">
        <v>1.43</v>
      </c>
      <c r="V31" s="224">
        <f>ROUND(E31*U31,2)</f>
        <v>1.43</v>
      </c>
      <c r="W31" s="224"/>
      <c r="X31" s="224" t="s">
        <v>272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416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49">
        <v>15</v>
      </c>
      <c r="B32" s="250" t="s">
        <v>1265</v>
      </c>
      <c r="C32" s="260" t="s">
        <v>1266</v>
      </c>
      <c r="D32" s="251" t="s">
        <v>388</v>
      </c>
      <c r="E32" s="252">
        <v>1</v>
      </c>
      <c r="F32" s="253"/>
      <c r="G32" s="254">
        <f>ROUND(E32*F32,2)</f>
        <v>0</v>
      </c>
      <c r="H32" s="253"/>
      <c r="I32" s="254">
        <f>ROUND(E32*H32,2)</f>
        <v>0</v>
      </c>
      <c r="J32" s="253"/>
      <c r="K32" s="254">
        <f>ROUND(E32*J32,2)</f>
        <v>0</v>
      </c>
      <c r="L32" s="254">
        <v>21</v>
      </c>
      <c r="M32" s="254">
        <f>G32*(1+L32/100)</f>
        <v>0</v>
      </c>
      <c r="N32" s="252">
        <v>2.16E-3</v>
      </c>
      <c r="O32" s="252">
        <f>ROUND(E32*N32,2)</f>
        <v>0</v>
      </c>
      <c r="P32" s="252">
        <v>0</v>
      </c>
      <c r="Q32" s="252">
        <f>ROUND(E32*P32,2)</f>
        <v>0</v>
      </c>
      <c r="R32" s="254" t="s">
        <v>830</v>
      </c>
      <c r="S32" s="254" t="s">
        <v>801</v>
      </c>
      <c r="T32" s="255" t="s">
        <v>801</v>
      </c>
      <c r="U32" s="224">
        <v>0.42</v>
      </c>
      <c r="V32" s="224">
        <f>ROUND(E32*U32,2)</f>
        <v>0.42</v>
      </c>
      <c r="W32" s="224"/>
      <c r="X32" s="224" t="s">
        <v>272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416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49">
        <v>16</v>
      </c>
      <c r="B33" s="250" t="s">
        <v>2027</v>
      </c>
      <c r="C33" s="260" t="s">
        <v>2028</v>
      </c>
      <c r="D33" s="251" t="s">
        <v>413</v>
      </c>
      <c r="E33" s="252">
        <v>1</v>
      </c>
      <c r="F33" s="253"/>
      <c r="G33" s="254">
        <f>ROUND(E33*F33,2)</f>
        <v>0</v>
      </c>
      <c r="H33" s="253"/>
      <c r="I33" s="254">
        <f>ROUND(E33*H33,2)</f>
        <v>0</v>
      </c>
      <c r="J33" s="253"/>
      <c r="K33" s="254">
        <f>ROUND(E33*J33,2)</f>
        <v>0</v>
      </c>
      <c r="L33" s="254">
        <v>21</v>
      </c>
      <c r="M33" s="254">
        <f>G33*(1+L33/100)</f>
        <v>0</v>
      </c>
      <c r="N33" s="252">
        <v>2.8250000000000001E-2</v>
      </c>
      <c r="O33" s="252">
        <f>ROUND(E33*N33,2)</f>
        <v>0.03</v>
      </c>
      <c r="P33" s="252">
        <v>0</v>
      </c>
      <c r="Q33" s="252">
        <f>ROUND(E33*P33,2)</f>
        <v>0</v>
      </c>
      <c r="R33" s="254"/>
      <c r="S33" s="254" t="s">
        <v>414</v>
      </c>
      <c r="T33" s="255" t="s">
        <v>420</v>
      </c>
      <c r="U33" s="224">
        <v>0.9</v>
      </c>
      <c r="V33" s="224">
        <f>ROUND(E33*U33,2)</f>
        <v>0.9</v>
      </c>
      <c r="W33" s="224"/>
      <c r="X33" s="224" t="s">
        <v>272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416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49">
        <v>17</v>
      </c>
      <c r="B34" s="250" t="s">
        <v>2029</v>
      </c>
      <c r="C34" s="260" t="s">
        <v>2030</v>
      </c>
      <c r="D34" s="251" t="s">
        <v>388</v>
      </c>
      <c r="E34" s="252">
        <v>1</v>
      </c>
      <c r="F34" s="253"/>
      <c r="G34" s="254">
        <f>ROUND(E34*F34,2)</f>
        <v>0</v>
      </c>
      <c r="H34" s="253"/>
      <c r="I34" s="254">
        <f>ROUND(E34*H34,2)</f>
        <v>0</v>
      </c>
      <c r="J34" s="253"/>
      <c r="K34" s="254">
        <f>ROUND(E34*J34,2)</f>
        <v>0</v>
      </c>
      <c r="L34" s="254">
        <v>21</v>
      </c>
      <c r="M34" s="254">
        <f>G34*(1+L34/100)</f>
        <v>0</v>
      </c>
      <c r="N34" s="252">
        <v>0</v>
      </c>
      <c r="O34" s="252">
        <f>ROUND(E34*N34,2)</f>
        <v>0</v>
      </c>
      <c r="P34" s="252">
        <v>0</v>
      </c>
      <c r="Q34" s="252">
        <f>ROUND(E34*P34,2)</f>
        <v>0</v>
      </c>
      <c r="R34" s="254"/>
      <c r="S34" s="254" t="s">
        <v>414</v>
      </c>
      <c r="T34" s="255" t="s">
        <v>420</v>
      </c>
      <c r="U34" s="224">
        <v>0.27</v>
      </c>
      <c r="V34" s="224">
        <f>ROUND(E34*U34,2)</f>
        <v>0.27</v>
      </c>
      <c r="W34" s="224"/>
      <c r="X34" s="224" t="s">
        <v>272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416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49">
        <v>18</v>
      </c>
      <c r="B35" s="250" t="s">
        <v>2031</v>
      </c>
      <c r="C35" s="260" t="s">
        <v>2032</v>
      </c>
      <c r="D35" s="251" t="s">
        <v>388</v>
      </c>
      <c r="E35" s="252">
        <v>1</v>
      </c>
      <c r="F35" s="253"/>
      <c r="G35" s="254">
        <f>ROUND(E35*F35,2)</f>
        <v>0</v>
      </c>
      <c r="H35" s="253"/>
      <c r="I35" s="254">
        <f>ROUND(E35*H35,2)</f>
        <v>0</v>
      </c>
      <c r="J35" s="253"/>
      <c r="K35" s="254">
        <f>ROUND(E35*J35,2)</f>
        <v>0</v>
      </c>
      <c r="L35" s="254">
        <v>21</v>
      </c>
      <c r="M35" s="254">
        <f>G35*(1+L35/100)</f>
        <v>0</v>
      </c>
      <c r="N35" s="252">
        <v>0</v>
      </c>
      <c r="O35" s="252">
        <f>ROUND(E35*N35,2)</f>
        <v>0</v>
      </c>
      <c r="P35" s="252">
        <v>0</v>
      </c>
      <c r="Q35" s="252">
        <f>ROUND(E35*P35,2)</f>
        <v>0</v>
      </c>
      <c r="R35" s="254"/>
      <c r="S35" s="254" t="s">
        <v>414</v>
      </c>
      <c r="T35" s="255" t="s">
        <v>420</v>
      </c>
      <c r="U35" s="224">
        <v>0.27</v>
      </c>
      <c r="V35" s="224">
        <f>ROUND(E35*U35,2)</f>
        <v>0.27</v>
      </c>
      <c r="W35" s="224"/>
      <c r="X35" s="224" t="s">
        <v>272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416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9">
        <v>19</v>
      </c>
      <c r="B36" s="250" t="s">
        <v>1277</v>
      </c>
      <c r="C36" s="260" t="s">
        <v>1278</v>
      </c>
      <c r="D36" s="251" t="s">
        <v>388</v>
      </c>
      <c r="E36" s="252">
        <v>1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21</v>
      </c>
      <c r="M36" s="254">
        <f>G36*(1+L36/100)</f>
        <v>0</v>
      </c>
      <c r="N36" s="252">
        <v>2.5699999999999998E-3</v>
      </c>
      <c r="O36" s="252">
        <f>ROUND(E36*N36,2)</f>
        <v>0</v>
      </c>
      <c r="P36" s="252">
        <v>0</v>
      </c>
      <c r="Q36" s="252">
        <f>ROUND(E36*P36,2)</f>
        <v>0</v>
      </c>
      <c r="R36" s="254"/>
      <c r="S36" s="254" t="s">
        <v>414</v>
      </c>
      <c r="T36" s="255" t="s">
        <v>1279</v>
      </c>
      <c r="U36" s="224">
        <v>0.43</v>
      </c>
      <c r="V36" s="224">
        <f>ROUND(E36*U36,2)</f>
        <v>0.43</v>
      </c>
      <c r="W36" s="224"/>
      <c r="X36" s="224" t="s">
        <v>272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416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49">
        <v>20</v>
      </c>
      <c r="B37" s="250" t="s">
        <v>1294</v>
      </c>
      <c r="C37" s="260" t="s">
        <v>1295</v>
      </c>
      <c r="D37" s="251" t="s">
        <v>388</v>
      </c>
      <c r="E37" s="252">
        <v>1</v>
      </c>
      <c r="F37" s="253"/>
      <c r="G37" s="254">
        <f>ROUND(E37*F37,2)</f>
        <v>0</v>
      </c>
      <c r="H37" s="253"/>
      <c r="I37" s="254">
        <f>ROUND(E37*H37,2)</f>
        <v>0</v>
      </c>
      <c r="J37" s="253"/>
      <c r="K37" s="254">
        <f>ROUND(E37*J37,2)</f>
        <v>0</v>
      </c>
      <c r="L37" s="254">
        <v>21</v>
      </c>
      <c r="M37" s="254">
        <f>G37*(1+L37/100)</f>
        <v>0</v>
      </c>
      <c r="N37" s="252">
        <v>2.5699999999999998E-3</v>
      </c>
      <c r="O37" s="252">
        <f>ROUND(E37*N37,2)</f>
        <v>0</v>
      </c>
      <c r="P37" s="252">
        <v>0</v>
      </c>
      <c r="Q37" s="252">
        <f>ROUND(E37*P37,2)</f>
        <v>0</v>
      </c>
      <c r="R37" s="254"/>
      <c r="S37" s="254" t="s">
        <v>414</v>
      </c>
      <c r="T37" s="255" t="s">
        <v>1279</v>
      </c>
      <c r="U37" s="224">
        <v>0.43</v>
      </c>
      <c r="V37" s="224">
        <f>ROUND(E37*U37,2)</f>
        <v>0.43</v>
      </c>
      <c r="W37" s="224"/>
      <c r="X37" s="224" t="s">
        <v>272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416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49">
        <v>21</v>
      </c>
      <c r="B38" s="250" t="s">
        <v>2033</v>
      </c>
      <c r="C38" s="260" t="s">
        <v>2034</v>
      </c>
      <c r="D38" s="251" t="s">
        <v>388</v>
      </c>
      <c r="E38" s="252">
        <v>1</v>
      </c>
      <c r="F38" s="253"/>
      <c r="G38" s="254">
        <f>ROUND(E38*F38,2)</f>
        <v>0</v>
      </c>
      <c r="H38" s="253"/>
      <c r="I38" s="254">
        <f>ROUND(E38*H38,2)</f>
        <v>0</v>
      </c>
      <c r="J38" s="253"/>
      <c r="K38" s="254">
        <f>ROUND(E38*J38,2)</f>
        <v>0</v>
      </c>
      <c r="L38" s="254">
        <v>21</v>
      </c>
      <c r="M38" s="254">
        <f>G38*(1+L38/100)</f>
        <v>0</v>
      </c>
      <c r="N38" s="252">
        <v>3.9100000000000003E-3</v>
      </c>
      <c r="O38" s="252">
        <f>ROUND(E38*N38,2)</f>
        <v>0</v>
      </c>
      <c r="P38" s="252">
        <v>0</v>
      </c>
      <c r="Q38" s="252">
        <f>ROUND(E38*P38,2)</f>
        <v>0</v>
      </c>
      <c r="R38" s="254"/>
      <c r="S38" s="254" t="s">
        <v>414</v>
      </c>
      <c r="T38" s="255" t="s">
        <v>420</v>
      </c>
      <c r="U38" s="224">
        <v>1.06</v>
      </c>
      <c r="V38" s="224">
        <f>ROUND(E38*U38,2)</f>
        <v>1.06</v>
      </c>
      <c r="W38" s="224"/>
      <c r="X38" s="224" t="s">
        <v>529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802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49">
        <v>22</v>
      </c>
      <c r="B39" s="250" t="s">
        <v>2035</v>
      </c>
      <c r="C39" s="260" t="s">
        <v>2036</v>
      </c>
      <c r="D39" s="251" t="s">
        <v>388</v>
      </c>
      <c r="E39" s="252">
        <v>1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21</v>
      </c>
      <c r="M39" s="254">
        <f>G39*(1+L39/100)</f>
        <v>0</v>
      </c>
      <c r="N39" s="252">
        <v>0</v>
      </c>
      <c r="O39" s="252">
        <f>ROUND(E39*N39,2)</f>
        <v>0</v>
      </c>
      <c r="P39" s="252">
        <v>0</v>
      </c>
      <c r="Q39" s="252">
        <f>ROUND(E39*P39,2)</f>
        <v>0</v>
      </c>
      <c r="R39" s="254"/>
      <c r="S39" s="254" t="s">
        <v>414</v>
      </c>
      <c r="T39" s="255" t="s">
        <v>420</v>
      </c>
      <c r="U39" s="224">
        <v>0</v>
      </c>
      <c r="V39" s="224">
        <f>ROUND(E39*U39,2)</f>
        <v>0</v>
      </c>
      <c r="W39" s="224"/>
      <c r="X39" s="224" t="s">
        <v>529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802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ht="13" x14ac:dyDescent="0.25">
      <c r="A40" s="232" t="s">
        <v>265</v>
      </c>
      <c r="B40" s="233" t="s">
        <v>209</v>
      </c>
      <c r="C40" s="257" t="s">
        <v>210</v>
      </c>
      <c r="D40" s="234"/>
      <c r="E40" s="235"/>
      <c r="F40" s="236"/>
      <c r="G40" s="236">
        <f>SUMIF(AG41:AG42,"&lt;&gt;NOR",G41:G42)</f>
        <v>0</v>
      </c>
      <c r="H40" s="236"/>
      <c r="I40" s="236">
        <f>SUM(I41:I42)</f>
        <v>0</v>
      </c>
      <c r="J40" s="236"/>
      <c r="K40" s="236">
        <f>SUM(K41:K42)</f>
        <v>0</v>
      </c>
      <c r="L40" s="236"/>
      <c r="M40" s="236">
        <f>SUM(M41:M42)</f>
        <v>0</v>
      </c>
      <c r="N40" s="235"/>
      <c r="O40" s="235">
        <f>SUM(O41:O42)</f>
        <v>0</v>
      </c>
      <c r="P40" s="235"/>
      <c r="Q40" s="235">
        <f>SUM(Q41:Q42)</f>
        <v>0</v>
      </c>
      <c r="R40" s="236"/>
      <c r="S40" s="236"/>
      <c r="T40" s="237"/>
      <c r="U40" s="231"/>
      <c r="V40" s="231">
        <f>SUM(V41:V42)</f>
        <v>1.5</v>
      </c>
      <c r="W40" s="231"/>
      <c r="X40" s="231"/>
      <c r="AG40" t="s">
        <v>266</v>
      </c>
    </row>
    <row r="41" spans="1:60" outlineLevel="1" x14ac:dyDescent="0.25">
      <c r="A41" s="249">
        <v>23</v>
      </c>
      <c r="B41" s="250" t="s">
        <v>1301</v>
      </c>
      <c r="C41" s="260" t="s">
        <v>1302</v>
      </c>
      <c r="D41" s="251" t="s">
        <v>1303</v>
      </c>
      <c r="E41" s="252">
        <v>5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21</v>
      </c>
      <c r="M41" s="254">
        <f>G41*(1+L41/100)</f>
        <v>0</v>
      </c>
      <c r="N41" s="252">
        <v>6.0000000000000002E-5</v>
      </c>
      <c r="O41" s="252">
        <f>ROUND(E41*N41,2)</f>
        <v>0</v>
      </c>
      <c r="P41" s="252">
        <v>0</v>
      </c>
      <c r="Q41" s="252">
        <f>ROUND(E41*P41,2)</f>
        <v>0</v>
      </c>
      <c r="R41" s="254" t="s">
        <v>1304</v>
      </c>
      <c r="S41" s="254" t="s">
        <v>801</v>
      </c>
      <c r="T41" s="255" t="s">
        <v>801</v>
      </c>
      <c r="U41" s="224">
        <v>0.3</v>
      </c>
      <c r="V41" s="224">
        <f>ROUND(E41*U41,2)</f>
        <v>1.5</v>
      </c>
      <c r="W41" s="224"/>
      <c r="X41" s="224" t="s">
        <v>272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416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49">
        <v>24</v>
      </c>
      <c r="B42" s="250" t="s">
        <v>1305</v>
      </c>
      <c r="C42" s="260" t="s">
        <v>1306</v>
      </c>
      <c r="D42" s="251" t="s">
        <v>413</v>
      </c>
      <c r="E42" s="252">
        <v>1</v>
      </c>
      <c r="F42" s="253"/>
      <c r="G42" s="254">
        <f>ROUND(E42*F42,2)</f>
        <v>0</v>
      </c>
      <c r="H42" s="253"/>
      <c r="I42" s="254">
        <f>ROUND(E42*H42,2)</f>
        <v>0</v>
      </c>
      <c r="J42" s="253"/>
      <c r="K42" s="254">
        <f>ROUND(E42*J42,2)</f>
        <v>0</v>
      </c>
      <c r="L42" s="254">
        <v>21</v>
      </c>
      <c r="M42" s="254">
        <f>G42*(1+L42/100)</f>
        <v>0</v>
      </c>
      <c r="N42" s="252">
        <v>0</v>
      </c>
      <c r="O42" s="252">
        <f>ROUND(E42*N42,2)</f>
        <v>0</v>
      </c>
      <c r="P42" s="252">
        <v>0</v>
      </c>
      <c r="Q42" s="252">
        <f>ROUND(E42*P42,2)</f>
        <v>0</v>
      </c>
      <c r="R42" s="254"/>
      <c r="S42" s="254" t="s">
        <v>414</v>
      </c>
      <c r="T42" s="255" t="s">
        <v>420</v>
      </c>
      <c r="U42" s="224">
        <v>0</v>
      </c>
      <c r="V42" s="224">
        <f>ROUND(E42*U42,2)</f>
        <v>0</v>
      </c>
      <c r="W42" s="224"/>
      <c r="X42" s="224" t="s">
        <v>529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802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13" x14ac:dyDescent="0.25">
      <c r="A43" s="232" t="s">
        <v>265</v>
      </c>
      <c r="B43" s="233" t="s">
        <v>215</v>
      </c>
      <c r="C43" s="257" t="s">
        <v>216</v>
      </c>
      <c r="D43" s="234"/>
      <c r="E43" s="235"/>
      <c r="F43" s="236"/>
      <c r="G43" s="236">
        <f>SUMIF(AG44:AG49,"&lt;&gt;NOR",G44:G49)</f>
        <v>0</v>
      </c>
      <c r="H43" s="236"/>
      <c r="I43" s="236">
        <f>SUM(I44:I49)</f>
        <v>0</v>
      </c>
      <c r="J43" s="236"/>
      <c r="K43" s="236">
        <f>SUM(K44:K49)</f>
        <v>0</v>
      </c>
      <c r="L43" s="236"/>
      <c r="M43" s="236">
        <f>SUM(M44:M49)</f>
        <v>0</v>
      </c>
      <c r="N43" s="235"/>
      <c r="O43" s="235">
        <f>SUM(O44:O49)</f>
        <v>0</v>
      </c>
      <c r="P43" s="235"/>
      <c r="Q43" s="235">
        <f>SUM(Q44:Q49)</f>
        <v>0</v>
      </c>
      <c r="R43" s="236"/>
      <c r="S43" s="236"/>
      <c r="T43" s="237"/>
      <c r="U43" s="231"/>
      <c r="V43" s="231">
        <f>SUM(V44:V49)</f>
        <v>4.51</v>
      </c>
      <c r="W43" s="231"/>
      <c r="X43" s="231"/>
      <c r="AG43" t="s">
        <v>266</v>
      </c>
    </row>
    <row r="44" spans="1:60" outlineLevel="1" x14ac:dyDescent="0.25">
      <c r="A44" s="249">
        <v>25</v>
      </c>
      <c r="B44" s="250" t="s">
        <v>1307</v>
      </c>
      <c r="C44" s="260" t="s">
        <v>1308</v>
      </c>
      <c r="D44" s="251" t="s">
        <v>269</v>
      </c>
      <c r="E44" s="252">
        <v>2</v>
      </c>
      <c r="F44" s="253"/>
      <c r="G44" s="254">
        <f>ROUND(E44*F44,2)</f>
        <v>0</v>
      </c>
      <c r="H44" s="253"/>
      <c r="I44" s="254">
        <f>ROUND(E44*H44,2)</f>
        <v>0</v>
      </c>
      <c r="J44" s="253"/>
      <c r="K44" s="254">
        <f>ROUND(E44*J44,2)</f>
        <v>0</v>
      </c>
      <c r="L44" s="254">
        <v>21</v>
      </c>
      <c r="M44" s="254">
        <f>G44*(1+L44/100)</f>
        <v>0</v>
      </c>
      <c r="N44" s="252">
        <v>3.4000000000000002E-4</v>
      </c>
      <c r="O44" s="252">
        <f>ROUND(E44*N44,2)</f>
        <v>0</v>
      </c>
      <c r="P44" s="252">
        <v>0</v>
      </c>
      <c r="Q44" s="252">
        <f>ROUND(E44*P44,2)</f>
        <v>0</v>
      </c>
      <c r="R44" s="254" t="s">
        <v>1238</v>
      </c>
      <c r="S44" s="254" t="s">
        <v>801</v>
      </c>
      <c r="T44" s="255" t="s">
        <v>801</v>
      </c>
      <c r="U44" s="224">
        <v>0.39</v>
      </c>
      <c r="V44" s="224">
        <f>ROUND(E44*U44,2)</f>
        <v>0.78</v>
      </c>
      <c r="W44" s="224"/>
      <c r="X44" s="224" t="s">
        <v>272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416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20" outlineLevel="1" x14ac:dyDescent="0.25">
      <c r="A45" s="242">
        <v>26</v>
      </c>
      <c r="B45" s="243" t="s">
        <v>2037</v>
      </c>
      <c r="C45" s="258" t="s">
        <v>2038</v>
      </c>
      <c r="D45" s="244" t="s">
        <v>381</v>
      </c>
      <c r="E45" s="245">
        <v>22.2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21</v>
      </c>
      <c r="M45" s="247">
        <f>G45*(1+L45/100)</f>
        <v>0</v>
      </c>
      <c r="N45" s="245">
        <v>1.8000000000000001E-4</v>
      </c>
      <c r="O45" s="245">
        <f>ROUND(E45*N45,2)</f>
        <v>0</v>
      </c>
      <c r="P45" s="245">
        <v>0</v>
      </c>
      <c r="Q45" s="245">
        <f>ROUND(E45*P45,2)</f>
        <v>0</v>
      </c>
      <c r="R45" s="247" t="s">
        <v>1238</v>
      </c>
      <c r="S45" s="247" t="s">
        <v>801</v>
      </c>
      <c r="T45" s="248" t="s">
        <v>801</v>
      </c>
      <c r="U45" s="224">
        <v>0.16800000000000001</v>
      </c>
      <c r="V45" s="224">
        <f>ROUND(E45*U45,2)</f>
        <v>3.73</v>
      </c>
      <c r="W45" s="224"/>
      <c r="X45" s="224" t="s">
        <v>272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416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72" t="s">
        <v>1242</v>
      </c>
      <c r="D46" s="267"/>
      <c r="E46" s="267"/>
      <c r="F46" s="267"/>
      <c r="G46" s="267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13"/>
      <c r="Z46" s="213"/>
      <c r="AA46" s="213"/>
      <c r="AB46" s="213"/>
      <c r="AC46" s="213"/>
      <c r="AD46" s="213"/>
      <c r="AE46" s="213"/>
      <c r="AF46" s="213"/>
      <c r="AG46" s="213" t="s">
        <v>827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59" t="s">
        <v>2039</v>
      </c>
      <c r="D47" s="226"/>
      <c r="E47" s="227">
        <v>14.2</v>
      </c>
      <c r="F47" s="224"/>
      <c r="G47" s="224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13"/>
      <c r="Z47" s="213"/>
      <c r="AA47" s="213"/>
      <c r="AB47" s="213"/>
      <c r="AC47" s="213"/>
      <c r="AD47" s="213"/>
      <c r="AE47" s="213"/>
      <c r="AF47" s="213"/>
      <c r="AG47" s="213" t="s">
        <v>275</v>
      </c>
      <c r="AH47" s="213">
        <v>5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20"/>
      <c r="B48" s="221"/>
      <c r="C48" s="259" t="s">
        <v>2040</v>
      </c>
      <c r="D48" s="226"/>
      <c r="E48" s="227">
        <v>5.5</v>
      </c>
      <c r="F48" s="224"/>
      <c r="G48" s="224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13"/>
      <c r="Z48" s="213"/>
      <c r="AA48" s="213"/>
      <c r="AB48" s="213"/>
      <c r="AC48" s="213"/>
      <c r="AD48" s="213"/>
      <c r="AE48" s="213"/>
      <c r="AF48" s="213"/>
      <c r="AG48" s="213" t="s">
        <v>275</v>
      </c>
      <c r="AH48" s="213">
        <v>5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59" t="s">
        <v>2041</v>
      </c>
      <c r="D49" s="226"/>
      <c r="E49" s="227">
        <v>2.5</v>
      </c>
      <c r="F49" s="224"/>
      <c r="G49" s="224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13"/>
      <c r="Z49" s="213"/>
      <c r="AA49" s="213"/>
      <c r="AB49" s="213"/>
      <c r="AC49" s="213"/>
      <c r="AD49" s="213"/>
      <c r="AE49" s="213"/>
      <c r="AF49" s="213"/>
      <c r="AG49" s="213" t="s">
        <v>275</v>
      </c>
      <c r="AH49" s="213">
        <v>5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ht="13" x14ac:dyDescent="0.25">
      <c r="A50" s="232" t="s">
        <v>265</v>
      </c>
      <c r="B50" s="233" t="s">
        <v>230</v>
      </c>
      <c r="C50" s="257" t="s">
        <v>231</v>
      </c>
      <c r="D50" s="234"/>
      <c r="E50" s="235"/>
      <c r="F50" s="236"/>
      <c r="G50" s="236">
        <f>SUMIF(AG51:AG58,"&lt;&gt;NOR",G51:G58)</f>
        <v>0</v>
      </c>
      <c r="H50" s="236"/>
      <c r="I50" s="236">
        <f>SUM(I51:I58)</f>
        <v>0</v>
      </c>
      <c r="J50" s="236"/>
      <c r="K50" s="236">
        <f>SUM(K51:K58)</f>
        <v>0</v>
      </c>
      <c r="L50" s="236"/>
      <c r="M50" s="236">
        <f>SUM(M51:M58)</f>
        <v>0</v>
      </c>
      <c r="N50" s="235"/>
      <c r="O50" s="235">
        <f>SUM(O51:O58)</f>
        <v>0</v>
      </c>
      <c r="P50" s="235"/>
      <c r="Q50" s="235">
        <f>SUM(Q51:Q58)</f>
        <v>0</v>
      </c>
      <c r="R50" s="236"/>
      <c r="S50" s="236"/>
      <c r="T50" s="237"/>
      <c r="U50" s="231"/>
      <c r="V50" s="231">
        <f>SUM(V51:V58)</f>
        <v>2.65</v>
      </c>
      <c r="W50" s="231"/>
      <c r="X50" s="231"/>
      <c r="AG50" t="s">
        <v>266</v>
      </c>
    </row>
    <row r="51" spans="1:60" ht="20" outlineLevel="1" x14ac:dyDescent="0.25">
      <c r="A51" s="242">
        <v>27</v>
      </c>
      <c r="B51" s="243" t="s">
        <v>1313</v>
      </c>
      <c r="C51" s="258" t="s">
        <v>1314</v>
      </c>
      <c r="D51" s="244" t="s">
        <v>381</v>
      </c>
      <c r="E51" s="245">
        <v>22.2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21</v>
      </c>
      <c r="M51" s="247">
        <f>G51*(1+L51/100)</f>
        <v>0</v>
      </c>
      <c r="N51" s="245">
        <v>0</v>
      </c>
      <c r="O51" s="245">
        <f>ROUND(E51*N51,2)</f>
        <v>0</v>
      </c>
      <c r="P51" s="245">
        <v>0</v>
      </c>
      <c r="Q51" s="245">
        <f>ROUND(E51*P51,2)</f>
        <v>0</v>
      </c>
      <c r="R51" s="247" t="s">
        <v>830</v>
      </c>
      <c r="S51" s="247" t="s">
        <v>801</v>
      </c>
      <c r="T51" s="248" t="s">
        <v>801</v>
      </c>
      <c r="U51" s="224">
        <v>0.06</v>
      </c>
      <c r="V51" s="224">
        <f>ROUND(E51*U51,2)</f>
        <v>1.33</v>
      </c>
      <c r="W51" s="224"/>
      <c r="X51" s="224" t="s">
        <v>272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416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20"/>
      <c r="B52" s="221"/>
      <c r="C52" s="259" t="s">
        <v>2039</v>
      </c>
      <c r="D52" s="226"/>
      <c r="E52" s="227">
        <v>14.2</v>
      </c>
      <c r="F52" s="224"/>
      <c r="G52" s="224"/>
      <c r="H52" s="224"/>
      <c r="I52" s="224"/>
      <c r="J52" s="224"/>
      <c r="K52" s="224"/>
      <c r="L52" s="224"/>
      <c r="M52" s="224"/>
      <c r="N52" s="223"/>
      <c r="O52" s="223"/>
      <c r="P52" s="223"/>
      <c r="Q52" s="223"/>
      <c r="R52" s="224"/>
      <c r="S52" s="224"/>
      <c r="T52" s="224"/>
      <c r="U52" s="224"/>
      <c r="V52" s="224"/>
      <c r="W52" s="224"/>
      <c r="X52" s="224"/>
      <c r="Y52" s="213"/>
      <c r="Z52" s="213"/>
      <c r="AA52" s="213"/>
      <c r="AB52" s="213"/>
      <c r="AC52" s="213"/>
      <c r="AD52" s="213"/>
      <c r="AE52" s="213"/>
      <c r="AF52" s="213"/>
      <c r="AG52" s="213" t="s">
        <v>275</v>
      </c>
      <c r="AH52" s="213">
        <v>5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20"/>
      <c r="B53" s="221"/>
      <c r="C53" s="259" t="s">
        <v>2040</v>
      </c>
      <c r="D53" s="226"/>
      <c r="E53" s="227">
        <v>5.5</v>
      </c>
      <c r="F53" s="224"/>
      <c r="G53" s="224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13"/>
      <c r="Z53" s="213"/>
      <c r="AA53" s="213"/>
      <c r="AB53" s="213"/>
      <c r="AC53" s="213"/>
      <c r="AD53" s="213"/>
      <c r="AE53" s="213"/>
      <c r="AF53" s="213"/>
      <c r="AG53" s="213" t="s">
        <v>275</v>
      </c>
      <c r="AH53" s="213">
        <v>5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20"/>
      <c r="B54" s="221"/>
      <c r="C54" s="259" t="s">
        <v>2041</v>
      </c>
      <c r="D54" s="226"/>
      <c r="E54" s="227">
        <v>2.5</v>
      </c>
      <c r="F54" s="224"/>
      <c r="G54" s="224"/>
      <c r="H54" s="224"/>
      <c r="I54" s="224"/>
      <c r="J54" s="224"/>
      <c r="K54" s="224"/>
      <c r="L54" s="224"/>
      <c r="M54" s="224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X54" s="224"/>
      <c r="Y54" s="213"/>
      <c r="Z54" s="213"/>
      <c r="AA54" s="213"/>
      <c r="AB54" s="213"/>
      <c r="AC54" s="213"/>
      <c r="AD54" s="213"/>
      <c r="AE54" s="213"/>
      <c r="AF54" s="213"/>
      <c r="AG54" s="213" t="s">
        <v>275</v>
      </c>
      <c r="AH54" s="213">
        <v>5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42">
        <v>28</v>
      </c>
      <c r="B55" s="243" t="s">
        <v>1316</v>
      </c>
      <c r="C55" s="258" t="s">
        <v>1317</v>
      </c>
      <c r="D55" s="244" t="s">
        <v>381</v>
      </c>
      <c r="E55" s="245">
        <v>5.5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21</v>
      </c>
      <c r="M55" s="247">
        <f>G55*(1+L55/100)</f>
        <v>0</v>
      </c>
      <c r="N55" s="245">
        <v>0</v>
      </c>
      <c r="O55" s="245">
        <f>ROUND(E55*N55,2)</f>
        <v>0</v>
      </c>
      <c r="P55" s="245">
        <v>0</v>
      </c>
      <c r="Q55" s="245">
        <f>ROUND(E55*P55,2)</f>
        <v>0</v>
      </c>
      <c r="R55" s="247"/>
      <c r="S55" s="247" t="s">
        <v>801</v>
      </c>
      <c r="T55" s="248" t="s">
        <v>801</v>
      </c>
      <c r="U55" s="224">
        <v>0.16400000000000001</v>
      </c>
      <c r="V55" s="224">
        <f>ROUND(E55*U55,2)</f>
        <v>0.9</v>
      </c>
      <c r="W55" s="224"/>
      <c r="X55" s="224" t="s">
        <v>272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416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59" t="s">
        <v>2040</v>
      </c>
      <c r="D56" s="226"/>
      <c r="E56" s="227">
        <v>5.5</v>
      </c>
      <c r="F56" s="224"/>
      <c r="G56" s="224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13"/>
      <c r="Z56" s="213"/>
      <c r="AA56" s="213"/>
      <c r="AB56" s="213"/>
      <c r="AC56" s="213"/>
      <c r="AD56" s="213"/>
      <c r="AE56" s="213"/>
      <c r="AF56" s="213"/>
      <c r="AG56" s="213" t="s">
        <v>275</v>
      </c>
      <c r="AH56" s="213">
        <v>5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42">
        <v>29</v>
      </c>
      <c r="B57" s="243" t="s">
        <v>2042</v>
      </c>
      <c r="C57" s="258" t="s">
        <v>2043</v>
      </c>
      <c r="D57" s="244" t="s">
        <v>381</v>
      </c>
      <c r="E57" s="245">
        <v>2.5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21</v>
      </c>
      <c r="M57" s="247">
        <f>G57*(1+L57/100)</f>
        <v>0</v>
      </c>
      <c r="N57" s="245">
        <v>0</v>
      </c>
      <c r="O57" s="245">
        <f>ROUND(E57*N57,2)</f>
        <v>0</v>
      </c>
      <c r="P57" s="245">
        <v>0</v>
      </c>
      <c r="Q57" s="245">
        <f>ROUND(E57*P57,2)</f>
        <v>0</v>
      </c>
      <c r="R57" s="247"/>
      <c r="S57" s="247" t="s">
        <v>801</v>
      </c>
      <c r="T57" s="248" t="s">
        <v>801</v>
      </c>
      <c r="U57" s="224">
        <v>0.16800000000000001</v>
      </c>
      <c r="V57" s="224">
        <f>ROUND(E57*U57,2)</f>
        <v>0.42</v>
      </c>
      <c r="W57" s="224"/>
      <c r="X57" s="224" t="s">
        <v>272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416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20"/>
      <c r="B58" s="221"/>
      <c r="C58" s="259" t="s">
        <v>2041</v>
      </c>
      <c r="D58" s="226"/>
      <c r="E58" s="227">
        <v>2.5</v>
      </c>
      <c r="F58" s="224"/>
      <c r="G58" s="224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13"/>
      <c r="Z58" s="213"/>
      <c r="AA58" s="213"/>
      <c r="AB58" s="213"/>
      <c r="AC58" s="213"/>
      <c r="AD58" s="213"/>
      <c r="AE58" s="213"/>
      <c r="AF58" s="213"/>
      <c r="AG58" s="213" t="s">
        <v>275</v>
      </c>
      <c r="AH58" s="213">
        <v>5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ht="13" x14ac:dyDescent="0.25">
      <c r="A59" s="232" t="s">
        <v>265</v>
      </c>
      <c r="B59" s="233" t="s">
        <v>158</v>
      </c>
      <c r="C59" s="257" t="s">
        <v>27</v>
      </c>
      <c r="D59" s="234"/>
      <c r="E59" s="235"/>
      <c r="F59" s="236"/>
      <c r="G59" s="236">
        <f>SUMIF(AG60:AG66,"&lt;&gt;NOR",G60:G66)</f>
        <v>0</v>
      </c>
      <c r="H59" s="236"/>
      <c r="I59" s="236">
        <f>SUM(I60:I66)</f>
        <v>0</v>
      </c>
      <c r="J59" s="236"/>
      <c r="K59" s="236">
        <f>SUM(K60:K66)</f>
        <v>0</v>
      </c>
      <c r="L59" s="236"/>
      <c r="M59" s="236">
        <f>SUM(M60:M66)</f>
        <v>0</v>
      </c>
      <c r="N59" s="235"/>
      <c r="O59" s="235">
        <f>SUM(O60:O66)</f>
        <v>0</v>
      </c>
      <c r="P59" s="235"/>
      <c r="Q59" s="235">
        <f>SUM(Q60:Q66)</f>
        <v>0</v>
      </c>
      <c r="R59" s="236"/>
      <c r="S59" s="236"/>
      <c r="T59" s="237"/>
      <c r="U59" s="231"/>
      <c r="V59" s="231">
        <f>SUM(V60:V66)</f>
        <v>0</v>
      </c>
      <c r="W59" s="231"/>
      <c r="X59" s="231"/>
      <c r="AG59" t="s">
        <v>266</v>
      </c>
    </row>
    <row r="60" spans="1:60" outlineLevel="1" x14ac:dyDescent="0.25">
      <c r="A60" s="249">
        <v>30</v>
      </c>
      <c r="B60" s="250" t="s">
        <v>970</v>
      </c>
      <c r="C60" s="260" t="s">
        <v>971</v>
      </c>
      <c r="D60" s="251" t="s">
        <v>413</v>
      </c>
      <c r="E60" s="252">
        <v>1</v>
      </c>
      <c r="F60" s="253"/>
      <c r="G60" s="254">
        <f>ROUND(E60*F60,2)</f>
        <v>0</v>
      </c>
      <c r="H60" s="253"/>
      <c r="I60" s="254">
        <f>ROUND(E60*H60,2)</f>
        <v>0</v>
      </c>
      <c r="J60" s="253"/>
      <c r="K60" s="254">
        <f>ROUND(E60*J60,2)</f>
        <v>0</v>
      </c>
      <c r="L60" s="254">
        <v>21</v>
      </c>
      <c r="M60" s="254">
        <f>G60*(1+L60/100)</f>
        <v>0</v>
      </c>
      <c r="N60" s="252">
        <v>0</v>
      </c>
      <c r="O60" s="252">
        <f>ROUND(E60*N60,2)</f>
        <v>0</v>
      </c>
      <c r="P60" s="252">
        <v>0</v>
      </c>
      <c r="Q60" s="252">
        <f>ROUND(E60*P60,2)</f>
        <v>0</v>
      </c>
      <c r="R60" s="254"/>
      <c r="S60" s="254" t="s">
        <v>414</v>
      </c>
      <c r="T60" s="255" t="s">
        <v>420</v>
      </c>
      <c r="U60" s="224">
        <v>0</v>
      </c>
      <c r="V60" s="224">
        <f>ROUND(E60*U60,2)</f>
        <v>0</v>
      </c>
      <c r="W60" s="224"/>
      <c r="X60" s="224" t="s">
        <v>272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273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49">
        <v>31</v>
      </c>
      <c r="B61" s="250" t="s">
        <v>972</v>
      </c>
      <c r="C61" s="260" t="s">
        <v>973</v>
      </c>
      <c r="D61" s="251" t="s">
        <v>413</v>
      </c>
      <c r="E61" s="252">
        <v>1</v>
      </c>
      <c r="F61" s="253"/>
      <c r="G61" s="254">
        <f>ROUND(E61*F61,2)</f>
        <v>0</v>
      </c>
      <c r="H61" s="253"/>
      <c r="I61" s="254">
        <f>ROUND(E61*H61,2)</f>
        <v>0</v>
      </c>
      <c r="J61" s="253"/>
      <c r="K61" s="254">
        <f>ROUND(E61*J61,2)</f>
        <v>0</v>
      </c>
      <c r="L61" s="254">
        <v>21</v>
      </c>
      <c r="M61" s="254">
        <f>G61*(1+L61/100)</f>
        <v>0</v>
      </c>
      <c r="N61" s="252">
        <v>0</v>
      </c>
      <c r="O61" s="252">
        <f>ROUND(E61*N61,2)</f>
        <v>0</v>
      </c>
      <c r="P61" s="252">
        <v>0</v>
      </c>
      <c r="Q61" s="252">
        <f>ROUND(E61*P61,2)</f>
        <v>0</v>
      </c>
      <c r="R61" s="254"/>
      <c r="S61" s="254" t="s">
        <v>414</v>
      </c>
      <c r="T61" s="255" t="s">
        <v>420</v>
      </c>
      <c r="U61" s="224">
        <v>0</v>
      </c>
      <c r="V61" s="224">
        <f>ROUND(E61*U61,2)</f>
        <v>0</v>
      </c>
      <c r="W61" s="224"/>
      <c r="X61" s="224" t="s">
        <v>272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273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49">
        <v>32</v>
      </c>
      <c r="B62" s="250" t="s">
        <v>974</v>
      </c>
      <c r="C62" s="260" t="s">
        <v>975</v>
      </c>
      <c r="D62" s="251" t="s">
        <v>413</v>
      </c>
      <c r="E62" s="252">
        <v>1</v>
      </c>
      <c r="F62" s="253"/>
      <c r="G62" s="254">
        <f>ROUND(E62*F62,2)</f>
        <v>0</v>
      </c>
      <c r="H62" s="253"/>
      <c r="I62" s="254">
        <f>ROUND(E62*H62,2)</f>
        <v>0</v>
      </c>
      <c r="J62" s="253"/>
      <c r="K62" s="254">
        <f>ROUND(E62*J62,2)</f>
        <v>0</v>
      </c>
      <c r="L62" s="254">
        <v>21</v>
      </c>
      <c r="M62" s="254">
        <f>G62*(1+L62/100)</f>
        <v>0</v>
      </c>
      <c r="N62" s="252">
        <v>0</v>
      </c>
      <c r="O62" s="252">
        <f>ROUND(E62*N62,2)</f>
        <v>0</v>
      </c>
      <c r="P62" s="252">
        <v>0</v>
      </c>
      <c r="Q62" s="252">
        <f>ROUND(E62*P62,2)</f>
        <v>0</v>
      </c>
      <c r="R62" s="254"/>
      <c r="S62" s="254" t="s">
        <v>414</v>
      </c>
      <c r="T62" s="255" t="s">
        <v>420</v>
      </c>
      <c r="U62" s="224">
        <v>0</v>
      </c>
      <c r="V62" s="224">
        <f>ROUND(E62*U62,2)</f>
        <v>0</v>
      </c>
      <c r="W62" s="224"/>
      <c r="X62" s="224" t="s">
        <v>272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273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49">
        <v>33</v>
      </c>
      <c r="B63" s="250" t="s">
        <v>976</v>
      </c>
      <c r="C63" s="260" t="s">
        <v>977</v>
      </c>
      <c r="D63" s="251" t="s">
        <v>413</v>
      </c>
      <c r="E63" s="252">
        <v>1</v>
      </c>
      <c r="F63" s="253"/>
      <c r="G63" s="254">
        <f>ROUND(E63*F63,2)</f>
        <v>0</v>
      </c>
      <c r="H63" s="253"/>
      <c r="I63" s="254">
        <f>ROUND(E63*H63,2)</f>
        <v>0</v>
      </c>
      <c r="J63" s="253"/>
      <c r="K63" s="254">
        <f>ROUND(E63*J63,2)</f>
        <v>0</v>
      </c>
      <c r="L63" s="254">
        <v>21</v>
      </c>
      <c r="M63" s="254">
        <f>G63*(1+L63/100)</f>
        <v>0</v>
      </c>
      <c r="N63" s="252">
        <v>0</v>
      </c>
      <c r="O63" s="252">
        <f>ROUND(E63*N63,2)</f>
        <v>0</v>
      </c>
      <c r="P63" s="252">
        <v>0</v>
      </c>
      <c r="Q63" s="252">
        <f>ROUND(E63*P63,2)</f>
        <v>0</v>
      </c>
      <c r="R63" s="254"/>
      <c r="S63" s="254" t="s">
        <v>414</v>
      </c>
      <c r="T63" s="255" t="s">
        <v>420</v>
      </c>
      <c r="U63" s="224">
        <v>0</v>
      </c>
      <c r="V63" s="224">
        <f>ROUND(E63*U63,2)</f>
        <v>0</v>
      </c>
      <c r="W63" s="224"/>
      <c r="X63" s="224" t="s">
        <v>272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273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49">
        <v>34</v>
      </c>
      <c r="B64" s="250" t="s">
        <v>978</v>
      </c>
      <c r="C64" s="260" t="s">
        <v>979</v>
      </c>
      <c r="D64" s="251" t="s">
        <v>413</v>
      </c>
      <c r="E64" s="252">
        <v>1</v>
      </c>
      <c r="F64" s="253"/>
      <c r="G64" s="254">
        <f>ROUND(E64*F64,2)</f>
        <v>0</v>
      </c>
      <c r="H64" s="253"/>
      <c r="I64" s="254">
        <f>ROUND(E64*H64,2)</f>
        <v>0</v>
      </c>
      <c r="J64" s="253"/>
      <c r="K64" s="254">
        <f>ROUND(E64*J64,2)</f>
        <v>0</v>
      </c>
      <c r="L64" s="254">
        <v>21</v>
      </c>
      <c r="M64" s="254">
        <f>G64*(1+L64/100)</f>
        <v>0</v>
      </c>
      <c r="N64" s="252">
        <v>0</v>
      </c>
      <c r="O64" s="252">
        <f>ROUND(E64*N64,2)</f>
        <v>0</v>
      </c>
      <c r="P64" s="252">
        <v>0</v>
      </c>
      <c r="Q64" s="252">
        <f>ROUND(E64*P64,2)</f>
        <v>0</v>
      </c>
      <c r="R64" s="254"/>
      <c r="S64" s="254" t="s">
        <v>414</v>
      </c>
      <c r="T64" s="255" t="s">
        <v>420</v>
      </c>
      <c r="U64" s="224">
        <v>0</v>
      </c>
      <c r="V64" s="224">
        <f>ROUND(E64*U64,2)</f>
        <v>0</v>
      </c>
      <c r="W64" s="224"/>
      <c r="X64" s="224" t="s">
        <v>272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273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42">
        <v>35</v>
      </c>
      <c r="B65" s="243" t="s">
        <v>980</v>
      </c>
      <c r="C65" s="258" t="s">
        <v>981</v>
      </c>
      <c r="D65" s="244" t="s">
        <v>982</v>
      </c>
      <c r="E65" s="245">
        <v>1</v>
      </c>
      <c r="F65" s="246"/>
      <c r="G65" s="247">
        <f>ROUND(E65*F65,2)</f>
        <v>0</v>
      </c>
      <c r="H65" s="246"/>
      <c r="I65" s="247">
        <f>ROUND(E65*H65,2)</f>
        <v>0</v>
      </c>
      <c r="J65" s="246"/>
      <c r="K65" s="247">
        <f>ROUND(E65*J65,2)</f>
        <v>0</v>
      </c>
      <c r="L65" s="247">
        <v>21</v>
      </c>
      <c r="M65" s="247">
        <f>G65*(1+L65/100)</f>
        <v>0</v>
      </c>
      <c r="N65" s="245">
        <v>0</v>
      </c>
      <c r="O65" s="245">
        <f>ROUND(E65*N65,2)</f>
        <v>0</v>
      </c>
      <c r="P65" s="245">
        <v>0</v>
      </c>
      <c r="Q65" s="245">
        <f>ROUND(E65*P65,2)</f>
        <v>0</v>
      </c>
      <c r="R65" s="247"/>
      <c r="S65" s="247" t="s">
        <v>414</v>
      </c>
      <c r="T65" s="248" t="s">
        <v>420</v>
      </c>
      <c r="U65" s="224">
        <v>0</v>
      </c>
      <c r="V65" s="224">
        <f>ROUND(E65*U65,2)</f>
        <v>0</v>
      </c>
      <c r="W65" s="224"/>
      <c r="X65" s="224" t="s">
        <v>983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984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61" t="s">
        <v>985</v>
      </c>
      <c r="D66" s="256"/>
      <c r="E66" s="256"/>
      <c r="F66" s="256"/>
      <c r="G66" s="256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13"/>
      <c r="Z66" s="213"/>
      <c r="AA66" s="213"/>
      <c r="AB66" s="213"/>
      <c r="AC66" s="213"/>
      <c r="AD66" s="213"/>
      <c r="AE66" s="213"/>
      <c r="AF66" s="213"/>
      <c r="AG66" s="213" t="s">
        <v>355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69" t="str">
        <f>C66</f>
        <v>Náklady na vyhotovení dokumentace skutečného provedení stavby a její předání objednateli v požadované formě a požadovaném počtu.</v>
      </c>
      <c r="BB66" s="213"/>
      <c r="BC66" s="213"/>
      <c r="BD66" s="213"/>
      <c r="BE66" s="213"/>
      <c r="BF66" s="213"/>
      <c r="BG66" s="213"/>
      <c r="BH66" s="213"/>
    </row>
    <row r="67" spans="1:60" ht="13" x14ac:dyDescent="0.25">
      <c r="A67" s="232" t="s">
        <v>265</v>
      </c>
      <c r="B67" s="233" t="s">
        <v>238</v>
      </c>
      <c r="C67" s="257" t="s">
        <v>28</v>
      </c>
      <c r="D67" s="234"/>
      <c r="E67" s="235"/>
      <c r="F67" s="236"/>
      <c r="G67" s="236">
        <f>SUMIF(AG68:AG70,"&lt;&gt;NOR",G68:G70)</f>
        <v>0</v>
      </c>
      <c r="H67" s="236"/>
      <c r="I67" s="236">
        <f>SUM(I68:I70)</f>
        <v>0</v>
      </c>
      <c r="J67" s="236"/>
      <c r="K67" s="236">
        <f>SUM(K68:K70)</f>
        <v>0</v>
      </c>
      <c r="L67" s="236"/>
      <c r="M67" s="236">
        <f>SUM(M68:M70)</f>
        <v>0</v>
      </c>
      <c r="N67" s="235"/>
      <c r="O67" s="235">
        <f>SUM(O68:O70)</f>
        <v>0</v>
      </c>
      <c r="P67" s="235"/>
      <c r="Q67" s="235">
        <f>SUM(Q68:Q70)</f>
        <v>0</v>
      </c>
      <c r="R67" s="236"/>
      <c r="S67" s="236"/>
      <c r="T67" s="237"/>
      <c r="U67" s="231"/>
      <c r="V67" s="231">
        <f>SUM(V68:V70)</f>
        <v>0</v>
      </c>
      <c r="W67" s="231"/>
      <c r="X67" s="231"/>
      <c r="AG67" t="s">
        <v>266</v>
      </c>
    </row>
    <row r="68" spans="1:60" outlineLevel="1" x14ac:dyDescent="0.25">
      <c r="A68" s="249">
        <v>36</v>
      </c>
      <c r="B68" s="250" t="s">
        <v>986</v>
      </c>
      <c r="C68" s="260" t="s">
        <v>987</v>
      </c>
      <c r="D68" s="251" t="s">
        <v>988</v>
      </c>
      <c r="E68" s="252">
        <v>8</v>
      </c>
      <c r="F68" s="253"/>
      <c r="G68" s="254">
        <f>ROUND(E68*F68,2)</f>
        <v>0</v>
      </c>
      <c r="H68" s="253"/>
      <c r="I68" s="254">
        <f>ROUND(E68*H68,2)</f>
        <v>0</v>
      </c>
      <c r="J68" s="253"/>
      <c r="K68" s="254">
        <f>ROUND(E68*J68,2)</f>
        <v>0</v>
      </c>
      <c r="L68" s="254">
        <v>21</v>
      </c>
      <c r="M68" s="254">
        <f>G68*(1+L68/100)</f>
        <v>0</v>
      </c>
      <c r="N68" s="252">
        <v>0</v>
      </c>
      <c r="O68" s="252">
        <f>ROUND(E68*N68,2)</f>
        <v>0</v>
      </c>
      <c r="P68" s="252">
        <v>0</v>
      </c>
      <c r="Q68" s="252">
        <f>ROUND(E68*P68,2)</f>
        <v>0</v>
      </c>
      <c r="R68" s="254"/>
      <c r="S68" s="254" t="s">
        <v>414</v>
      </c>
      <c r="T68" s="255" t="s">
        <v>420</v>
      </c>
      <c r="U68" s="224">
        <v>0</v>
      </c>
      <c r="V68" s="224">
        <f>ROUND(E68*U68,2)</f>
        <v>0</v>
      </c>
      <c r="W68" s="224"/>
      <c r="X68" s="224" t="s">
        <v>989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990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49">
        <v>37</v>
      </c>
      <c r="B69" s="250" t="s">
        <v>991</v>
      </c>
      <c r="C69" s="260" t="s">
        <v>992</v>
      </c>
      <c r="D69" s="251" t="s">
        <v>413</v>
      </c>
      <c r="E69" s="252">
        <v>1</v>
      </c>
      <c r="F69" s="253"/>
      <c r="G69" s="254">
        <f>ROUND(E69*F69,2)</f>
        <v>0</v>
      </c>
      <c r="H69" s="253"/>
      <c r="I69" s="254">
        <f>ROUND(E69*H69,2)</f>
        <v>0</v>
      </c>
      <c r="J69" s="253"/>
      <c r="K69" s="254">
        <f>ROUND(E69*J69,2)</f>
        <v>0</v>
      </c>
      <c r="L69" s="254">
        <v>21</v>
      </c>
      <c r="M69" s="254">
        <f>G69*(1+L69/100)</f>
        <v>0</v>
      </c>
      <c r="N69" s="252">
        <v>0</v>
      </c>
      <c r="O69" s="252">
        <f>ROUND(E69*N69,2)</f>
        <v>0</v>
      </c>
      <c r="P69" s="252">
        <v>0</v>
      </c>
      <c r="Q69" s="252">
        <f>ROUND(E69*P69,2)</f>
        <v>0</v>
      </c>
      <c r="R69" s="254"/>
      <c r="S69" s="254" t="s">
        <v>414</v>
      </c>
      <c r="T69" s="255" t="s">
        <v>420</v>
      </c>
      <c r="U69" s="224">
        <v>0</v>
      </c>
      <c r="V69" s="224">
        <f>ROUND(E69*U69,2)</f>
        <v>0</v>
      </c>
      <c r="W69" s="224"/>
      <c r="X69" s="224" t="s">
        <v>529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802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42">
        <v>38</v>
      </c>
      <c r="B70" s="243" t="s">
        <v>1320</v>
      </c>
      <c r="C70" s="258" t="s">
        <v>1321</v>
      </c>
      <c r="D70" s="244" t="s">
        <v>413</v>
      </c>
      <c r="E70" s="245">
        <v>1</v>
      </c>
      <c r="F70" s="246"/>
      <c r="G70" s="247">
        <f>ROUND(E70*F70,2)</f>
        <v>0</v>
      </c>
      <c r="H70" s="246"/>
      <c r="I70" s="247">
        <f>ROUND(E70*H70,2)</f>
        <v>0</v>
      </c>
      <c r="J70" s="246"/>
      <c r="K70" s="247">
        <f>ROUND(E70*J70,2)</f>
        <v>0</v>
      </c>
      <c r="L70" s="247">
        <v>21</v>
      </c>
      <c r="M70" s="247">
        <f>G70*(1+L70/100)</f>
        <v>0</v>
      </c>
      <c r="N70" s="245">
        <v>0</v>
      </c>
      <c r="O70" s="245">
        <f>ROUND(E70*N70,2)</f>
        <v>0</v>
      </c>
      <c r="P70" s="245">
        <v>0</v>
      </c>
      <c r="Q70" s="245">
        <f>ROUND(E70*P70,2)</f>
        <v>0</v>
      </c>
      <c r="R70" s="247"/>
      <c r="S70" s="247" t="s">
        <v>414</v>
      </c>
      <c r="T70" s="248" t="s">
        <v>420</v>
      </c>
      <c r="U70" s="224">
        <v>0</v>
      </c>
      <c r="V70" s="224">
        <f>ROUND(E70*U70,2)</f>
        <v>0</v>
      </c>
      <c r="W70" s="224"/>
      <c r="X70" s="224" t="s">
        <v>1322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1323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x14ac:dyDescent="0.25">
      <c r="A71" s="3"/>
      <c r="B71" s="4"/>
      <c r="C71" s="262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AE71">
        <v>15</v>
      </c>
      <c r="AF71">
        <v>21</v>
      </c>
      <c r="AG71" t="s">
        <v>252</v>
      </c>
    </row>
    <row r="72" spans="1:60" ht="13" x14ac:dyDescent="0.25">
      <c r="A72" s="216"/>
      <c r="B72" s="217" t="s">
        <v>29</v>
      </c>
      <c r="C72" s="263"/>
      <c r="D72" s="218"/>
      <c r="E72" s="219"/>
      <c r="F72" s="219"/>
      <c r="G72" s="241">
        <f>G8+G30+G40+G43+G50+G59+G67</f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E72">
        <f>SUMIF(L7:L70,AE71,G7:G70)</f>
        <v>0</v>
      </c>
      <c r="AF72">
        <f>SUMIF(L7:L70,AF71,G7:G70)</f>
        <v>0</v>
      </c>
      <c r="AG72" t="s">
        <v>456</v>
      </c>
    </row>
    <row r="73" spans="1:60" x14ac:dyDescent="0.25">
      <c r="C73" s="264"/>
      <c r="D73" s="10"/>
      <c r="AG73" t="s">
        <v>457</v>
      </c>
    </row>
    <row r="74" spans="1:60" x14ac:dyDescent="0.25">
      <c r="D74" s="10"/>
    </row>
    <row r="75" spans="1:60" x14ac:dyDescent="0.25">
      <c r="D75" s="10"/>
    </row>
    <row r="76" spans="1:60" x14ac:dyDescent="0.25">
      <c r="D76" s="10"/>
    </row>
    <row r="77" spans="1:60" x14ac:dyDescent="0.25">
      <c r="D77" s="10"/>
    </row>
    <row r="78" spans="1:60" x14ac:dyDescent="0.25">
      <c r="D78" s="10"/>
    </row>
    <row r="79" spans="1:60" x14ac:dyDescent="0.25">
      <c r="D79" s="10"/>
    </row>
    <row r="80" spans="1:60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14">
    <mergeCell ref="C46:G46"/>
    <mergeCell ref="C66:G66"/>
    <mergeCell ref="C12:G12"/>
    <mergeCell ref="C14:G14"/>
    <mergeCell ref="C15:G15"/>
    <mergeCell ref="C17:G17"/>
    <mergeCell ref="C18:G18"/>
    <mergeCell ref="C29:G29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70</v>
      </c>
      <c r="C3" s="202" t="s">
        <v>71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76</v>
      </c>
      <c r="C4" s="205" t="s">
        <v>77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158</v>
      </c>
      <c r="C8" s="257" t="s">
        <v>27</v>
      </c>
      <c r="D8" s="234"/>
      <c r="E8" s="235"/>
      <c r="F8" s="236"/>
      <c r="G8" s="236">
        <f>SUMIF(AG9:AG26,"&lt;&gt;NOR",G9:G26)</f>
        <v>0</v>
      </c>
      <c r="H8" s="236"/>
      <c r="I8" s="236">
        <f>SUM(I9:I26)</f>
        <v>0</v>
      </c>
      <c r="J8" s="236"/>
      <c r="K8" s="236">
        <f>SUM(K9:K26)</f>
        <v>0</v>
      </c>
      <c r="L8" s="236"/>
      <c r="M8" s="236">
        <f>SUM(M9:M26)</f>
        <v>0</v>
      </c>
      <c r="N8" s="235"/>
      <c r="O8" s="235">
        <f>SUM(O9:O26)</f>
        <v>0</v>
      </c>
      <c r="P8" s="235"/>
      <c r="Q8" s="235">
        <f>SUM(Q9:Q26)</f>
        <v>0</v>
      </c>
      <c r="R8" s="236"/>
      <c r="S8" s="236"/>
      <c r="T8" s="237"/>
      <c r="U8" s="231"/>
      <c r="V8" s="231">
        <f>SUM(V9:V26)</f>
        <v>0</v>
      </c>
      <c r="W8" s="231"/>
      <c r="X8" s="231"/>
      <c r="AG8" t="s">
        <v>266</v>
      </c>
    </row>
    <row r="9" spans="1:60" outlineLevel="1" x14ac:dyDescent="0.25">
      <c r="A9" s="242">
        <v>1</v>
      </c>
      <c r="B9" s="243" t="s">
        <v>970</v>
      </c>
      <c r="C9" s="258" t="s">
        <v>971</v>
      </c>
      <c r="D9" s="244" t="s">
        <v>413</v>
      </c>
      <c r="E9" s="245">
        <v>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414</v>
      </c>
      <c r="T9" s="248" t="s">
        <v>415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273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1" t="s">
        <v>2044</v>
      </c>
      <c r="D10" s="256"/>
      <c r="E10" s="256"/>
      <c r="F10" s="256"/>
      <c r="G10" s="256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355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42">
        <v>2</v>
      </c>
      <c r="B11" s="243" t="s">
        <v>2045</v>
      </c>
      <c r="C11" s="258" t="s">
        <v>2046</v>
      </c>
      <c r="D11" s="244" t="s">
        <v>413</v>
      </c>
      <c r="E11" s="245">
        <v>1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21</v>
      </c>
      <c r="M11" s="247">
        <f>G11*(1+L11/100)</f>
        <v>0</v>
      </c>
      <c r="N11" s="245">
        <v>0</v>
      </c>
      <c r="O11" s="245">
        <f>ROUND(E11*N11,2)</f>
        <v>0</v>
      </c>
      <c r="P11" s="245">
        <v>0</v>
      </c>
      <c r="Q11" s="245">
        <f>ROUND(E11*P11,2)</f>
        <v>0</v>
      </c>
      <c r="R11" s="247"/>
      <c r="S11" s="247" t="s">
        <v>414</v>
      </c>
      <c r="T11" s="248" t="s">
        <v>415</v>
      </c>
      <c r="U11" s="224">
        <v>0</v>
      </c>
      <c r="V11" s="224">
        <f>ROUND(E11*U11,2)</f>
        <v>0</v>
      </c>
      <c r="W11" s="224"/>
      <c r="X11" s="224" t="s">
        <v>272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273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61" t="s">
        <v>2044</v>
      </c>
      <c r="D12" s="256"/>
      <c r="E12" s="256"/>
      <c r="F12" s="256"/>
      <c r="G12" s="256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355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42">
        <v>3</v>
      </c>
      <c r="B13" s="243" t="s">
        <v>2047</v>
      </c>
      <c r="C13" s="258" t="s">
        <v>2048</v>
      </c>
      <c r="D13" s="244" t="s">
        <v>413</v>
      </c>
      <c r="E13" s="245">
        <v>1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5">
        <v>0</v>
      </c>
      <c r="O13" s="245">
        <f>ROUND(E13*N13,2)</f>
        <v>0</v>
      </c>
      <c r="P13" s="245">
        <v>0</v>
      </c>
      <c r="Q13" s="245">
        <f>ROUND(E13*P13,2)</f>
        <v>0</v>
      </c>
      <c r="R13" s="247"/>
      <c r="S13" s="247" t="s">
        <v>414</v>
      </c>
      <c r="T13" s="248" t="s">
        <v>415</v>
      </c>
      <c r="U13" s="224">
        <v>0</v>
      </c>
      <c r="V13" s="224">
        <f>ROUND(E13*U13,2)</f>
        <v>0</v>
      </c>
      <c r="W13" s="224"/>
      <c r="X13" s="224" t="s">
        <v>272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273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61" t="s">
        <v>2044</v>
      </c>
      <c r="D14" s="256"/>
      <c r="E14" s="256"/>
      <c r="F14" s="256"/>
      <c r="G14" s="256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13"/>
      <c r="Z14" s="213"/>
      <c r="AA14" s="213"/>
      <c r="AB14" s="213"/>
      <c r="AC14" s="213"/>
      <c r="AD14" s="213"/>
      <c r="AE14" s="213"/>
      <c r="AF14" s="213"/>
      <c r="AG14" s="213" t="s">
        <v>355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42">
        <v>4</v>
      </c>
      <c r="B15" s="243" t="s">
        <v>2049</v>
      </c>
      <c r="C15" s="258" t="s">
        <v>2050</v>
      </c>
      <c r="D15" s="244" t="s">
        <v>413</v>
      </c>
      <c r="E15" s="245">
        <v>1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21</v>
      </c>
      <c r="M15" s="247">
        <f>G15*(1+L15/100)</f>
        <v>0</v>
      </c>
      <c r="N15" s="245">
        <v>0</v>
      </c>
      <c r="O15" s="245">
        <f>ROUND(E15*N15,2)</f>
        <v>0</v>
      </c>
      <c r="P15" s="245">
        <v>0</v>
      </c>
      <c r="Q15" s="245">
        <f>ROUND(E15*P15,2)</f>
        <v>0</v>
      </c>
      <c r="R15" s="247"/>
      <c r="S15" s="247" t="s">
        <v>414</v>
      </c>
      <c r="T15" s="248" t="s">
        <v>415</v>
      </c>
      <c r="U15" s="224">
        <v>0</v>
      </c>
      <c r="V15" s="224">
        <f>ROUND(E15*U15,2)</f>
        <v>0</v>
      </c>
      <c r="W15" s="224"/>
      <c r="X15" s="224" t="s">
        <v>272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273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61" t="s">
        <v>2044</v>
      </c>
      <c r="D16" s="256"/>
      <c r="E16" s="256"/>
      <c r="F16" s="256"/>
      <c r="G16" s="256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13"/>
      <c r="Z16" s="213"/>
      <c r="AA16" s="213"/>
      <c r="AB16" s="213"/>
      <c r="AC16" s="213"/>
      <c r="AD16" s="213"/>
      <c r="AE16" s="213"/>
      <c r="AF16" s="213"/>
      <c r="AG16" s="213" t="s">
        <v>355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2">
        <v>5</v>
      </c>
      <c r="B17" s="243" t="s">
        <v>972</v>
      </c>
      <c r="C17" s="258" t="s">
        <v>973</v>
      </c>
      <c r="D17" s="244" t="s">
        <v>413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5">
        <v>0</v>
      </c>
      <c r="O17" s="245">
        <f>ROUND(E17*N17,2)</f>
        <v>0</v>
      </c>
      <c r="P17" s="245">
        <v>0</v>
      </c>
      <c r="Q17" s="245">
        <f>ROUND(E17*P17,2)</f>
        <v>0</v>
      </c>
      <c r="R17" s="247"/>
      <c r="S17" s="247" t="s">
        <v>414</v>
      </c>
      <c r="T17" s="248" t="s">
        <v>415</v>
      </c>
      <c r="U17" s="224">
        <v>0</v>
      </c>
      <c r="V17" s="224">
        <f>ROUND(E17*U17,2)</f>
        <v>0</v>
      </c>
      <c r="W17" s="224"/>
      <c r="X17" s="224" t="s">
        <v>272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273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61" t="s">
        <v>2044</v>
      </c>
      <c r="D18" s="256"/>
      <c r="E18" s="256"/>
      <c r="F18" s="256"/>
      <c r="G18" s="256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13"/>
      <c r="Z18" s="213"/>
      <c r="AA18" s="213"/>
      <c r="AB18" s="213"/>
      <c r="AC18" s="213"/>
      <c r="AD18" s="213"/>
      <c r="AE18" s="213"/>
      <c r="AF18" s="213"/>
      <c r="AG18" s="213" t="s">
        <v>355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42">
        <v>6</v>
      </c>
      <c r="B19" s="243" t="s">
        <v>974</v>
      </c>
      <c r="C19" s="258" t="s">
        <v>975</v>
      </c>
      <c r="D19" s="244" t="s">
        <v>413</v>
      </c>
      <c r="E19" s="245">
        <v>1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21</v>
      </c>
      <c r="M19" s="247">
        <f>G19*(1+L19/100)</f>
        <v>0</v>
      </c>
      <c r="N19" s="245">
        <v>0</v>
      </c>
      <c r="O19" s="245">
        <f>ROUND(E19*N19,2)</f>
        <v>0</v>
      </c>
      <c r="P19" s="245">
        <v>0</v>
      </c>
      <c r="Q19" s="245">
        <f>ROUND(E19*P19,2)</f>
        <v>0</v>
      </c>
      <c r="R19" s="247"/>
      <c r="S19" s="247" t="s">
        <v>414</v>
      </c>
      <c r="T19" s="248" t="s">
        <v>415</v>
      </c>
      <c r="U19" s="224">
        <v>0</v>
      </c>
      <c r="V19" s="224">
        <f>ROUND(E19*U19,2)</f>
        <v>0</v>
      </c>
      <c r="W19" s="224"/>
      <c r="X19" s="224" t="s">
        <v>272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273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61" t="s">
        <v>2044</v>
      </c>
      <c r="D20" s="256"/>
      <c r="E20" s="256"/>
      <c r="F20" s="256"/>
      <c r="G20" s="256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13"/>
      <c r="Z20" s="213"/>
      <c r="AA20" s="213"/>
      <c r="AB20" s="213"/>
      <c r="AC20" s="213"/>
      <c r="AD20" s="213"/>
      <c r="AE20" s="213"/>
      <c r="AF20" s="213"/>
      <c r="AG20" s="213" t="s">
        <v>355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42">
        <v>7</v>
      </c>
      <c r="B21" s="243" t="s">
        <v>2051</v>
      </c>
      <c r="C21" s="258" t="s">
        <v>2052</v>
      </c>
      <c r="D21" s="244" t="s">
        <v>413</v>
      </c>
      <c r="E21" s="245">
        <v>1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21</v>
      </c>
      <c r="M21" s="247">
        <f>G21*(1+L21/100)</f>
        <v>0</v>
      </c>
      <c r="N21" s="245">
        <v>0</v>
      </c>
      <c r="O21" s="245">
        <f>ROUND(E21*N21,2)</f>
        <v>0</v>
      </c>
      <c r="P21" s="245">
        <v>0</v>
      </c>
      <c r="Q21" s="245">
        <f>ROUND(E21*P21,2)</f>
        <v>0</v>
      </c>
      <c r="R21" s="247"/>
      <c r="S21" s="247" t="s">
        <v>414</v>
      </c>
      <c r="T21" s="248" t="s">
        <v>415</v>
      </c>
      <c r="U21" s="224">
        <v>0</v>
      </c>
      <c r="V21" s="224">
        <f>ROUND(E21*U21,2)</f>
        <v>0</v>
      </c>
      <c r="W21" s="224"/>
      <c r="X21" s="224" t="s">
        <v>272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273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61" t="s">
        <v>2044</v>
      </c>
      <c r="D22" s="256"/>
      <c r="E22" s="256"/>
      <c r="F22" s="256"/>
      <c r="G22" s="256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13"/>
      <c r="Z22" s="213"/>
      <c r="AA22" s="213"/>
      <c r="AB22" s="213"/>
      <c r="AC22" s="213"/>
      <c r="AD22" s="213"/>
      <c r="AE22" s="213"/>
      <c r="AF22" s="213"/>
      <c r="AG22" s="213" t="s">
        <v>355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42">
        <v>8</v>
      </c>
      <c r="B23" s="243" t="s">
        <v>976</v>
      </c>
      <c r="C23" s="258" t="s">
        <v>977</v>
      </c>
      <c r="D23" s="244" t="s">
        <v>413</v>
      </c>
      <c r="E23" s="245">
        <v>1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21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/>
      <c r="S23" s="247" t="s">
        <v>414</v>
      </c>
      <c r="T23" s="248" t="s">
        <v>415</v>
      </c>
      <c r="U23" s="224">
        <v>0</v>
      </c>
      <c r="V23" s="224">
        <f>ROUND(E23*U23,2)</f>
        <v>0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273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20"/>
      <c r="B24" s="221"/>
      <c r="C24" s="261" t="s">
        <v>2044</v>
      </c>
      <c r="D24" s="256"/>
      <c r="E24" s="256"/>
      <c r="F24" s="256"/>
      <c r="G24" s="256"/>
      <c r="H24" s="224"/>
      <c r="I24" s="224"/>
      <c r="J24" s="224"/>
      <c r="K24" s="224"/>
      <c r="L24" s="224"/>
      <c r="M24" s="224"/>
      <c r="N24" s="223"/>
      <c r="O24" s="223"/>
      <c r="P24" s="223"/>
      <c r="Q24" s="223"/>
      <c r="R24" s="224"/>
      <c r="S24" s="224"/>
      <c r="T24" s="224"/>
      <c r="U24" s="224"/>
      <c r="V24" s="224"/>
      <c r="W24" s="224"/>
      <c r="X24" s="224"/>
      <c r="Y24" s="213"/>
      <c r="Z24" s="213"/>
      <c r="AA24" s="213"/>
      <c r="AB24" s="213"/>
      <c r="AC24" s="213"/>
      <c r="AD24" s="213"/>
      <c r="AE24" s="213"/>
      <c r="AF24" s="213"/>
      <c r="AG24" s="213" t="s">
        <v>355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2">
        <v>9</v>
      </c>
      <c r="B25" s="243" t="s">
        <v>978</v>
      </c>
      <c r="C25" s="258" t="s">
        <v>979</v>
      </c>
      <c r="D25" s="244" t="s">
        <v>413</v>
      </c>
      <c r="E25" s="245">
        <v>1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21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/>
      <c r="S25" s="247" t="s">
        <v>414</v>
      </c>
      <c r="T25" s="248" t="s">
        <v>415</v>
      </c>
      <c r="U25" s="224">
        <v>0</v>
      </c>
      <c r="V25" s="224">
        <f>ROUND(E25*U25,2)</f>
        <v>0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273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20"/>
      <c r="B26" s="221"/>
      <c r="C26" s="261" t="s">
        <v>2044</v>
      </c>
      <c r="D26" s="256"/>
      <c r="E26" s="256"/>
      <c r="F26" s="256"/>
      <c r="G26" s="256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13"/>
      <c r="Z26" s="213"/>
      <c r="AA26" s="213"/>
      <c r="AB26" s="213"/>
      <c r="AC26" s="213"/>
      <c r="AD26" s="213"/>
      <c r="AE26" s="213"/>
      <c r="AF26" s="213"/>
      <c r="AG26" s="213" t="s">
        <v>355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13" x14ac:dyDescent="0.25">
      <c r="A27" s="232" t="s">
        <v>265</v>
      </c>
      <c r="B27" s="233" t="s">
        <v>232</v>
      </c>
      <c r="C27" s="257" t="s">
        <v>145</v>
      </c>
      <c r="D27" s="234"/>
      <c r="E27" s="235"/>
      <c r="F27" s="236"/>
      <c r="G27" s="236">
        <f>SUMIF(AG28:AG37,"&lt;&gt;NOR",G28:G37)</f>
        <v>0</v>
      </c>
      <c r="H27" s="236"/>
      <c r="I27" s="236">
        <f>SUM(I28:I37)</f>
        <v>0</v>
      </c>
      <c r="J27" s="236"/>
      <c r="K27" s="236">
        <f>SUM(K28:K37)</f>
        <v>0</v>
      </c>
      <c r="L27" s="236"/>
      <c r="M27" s="236">
        <f>SUM(M28:M37)</f>
        <v>0</v>
      </c>
      <c r="N27" s="235"/>
      <c r="O27" s="235">
        <f>SUM(O28:O37)</f>
        <v>0</v>
      </c>
      <c r="P27" s="235"/>
      <c r="Q27" s="235">
        <f>SUM(Q28:Q37)</f>
        <v>0</v>
      </c>
      <c r="R27" s="236"/>
      <c r="S27" s="236"/>
      <c r="T27" s="237"/>
      <c r="U27" s="231"/>
      <c r="V27" s="231">
        <f>SUM(V28:V37)</f>
        <v>0</v>
      </c>
      <c r="W27" s="231"/>
      <c r="X27" s="231"/>
      <c r="AG27" t="s">
        <v>266</v>
      </c>
    </row>
    <row r="28" spans="1:60" outlineLevel="1" x14ac:dyDescent="0.25">
      <c r="A28" s="242">
        <v>10</v>
      </c>
      <c r="B28" s="243" t="s">
        <v>159</v>
      </c>
      <c r="C28" s="258" t="s">
        <v>2053</v>
      </c>
      <c r="D28" s="244" t="s">
        <v>413</v>
      </c>
      <c r="E28" s="245">
        <v>1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21</v>
      </c>
      <c r="M28" s="247">
        <f>G28*(1+L28/100)</f>
        <v>0</v>
      </c>
      <c r="N28" s="245">
        <v>0</v>
      </c>
      <c r="O28" s="245">
        <f>ROUND(E28*N28,2)</f>
        <v>0</v>
      </c>
      <c r="P28" s="245">
        <v>0</v>
      </c>
      <c r="Q28" s="245">
        <f>ROUND(E28*P28,2)</f>
        <v>0</v>
      </c>
      <c r="R28" s="247"/>
      <c r="S28" s="247" t="s">
        <v>414</v>
      </c>
      <c r="T28" s="248" t="s">
        <v>415</v>
      </c>
      <c r="U28" s="224">
        <v>0</v>
      </c>
      <c r="V28" s="224">
        <f>ROUND(E28*U28,2)</f>
        <v>0</v>
      </c>
      <c r="W28" s="224"/>
      <c r="X28" s="224" t="s">
        <v>272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273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61" t="s">
        <v>2044</v>
      </c>
      <c r="D29" s="256"/>
      <c r="E29" s="256"/>
      <c r="F29" s="256"/>
      <c r="G29" s="256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13"/>
      <c r="Z29" s="213"/>
      <c r="AA29" s="213"/>
      <c r="AB29" s="213"/>
      <c r="AC29" s="213"/>
      <c r="AD29" s="213"/>
      <c r="AE29" s="213"/>
      <c r="AF29" s="213"/>
      <c r="AG29" s="213" t="s">
        <v>355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42">
        <v>11</v>
      </c>
      <c r="B30" s="243" t="s">
        <v>2054</v>
      </c>
      <c r="C30" s="258" t="s">
        <v>2055</v>
      </c>
      <c r="D30" s="244" t="s">
        <v>413</v>
      </c>
      <c r="E30" s="245">
        <v>1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21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/>
      <c r="S30" s="247" t="s">
        <v>414</v>
      </c>
      <c r="T30" s="248" t="s">
        <v>415</v>
      </c>
      <c r="U30" s="224">
        <v>0</v>
      </c>
      <c r="V30" s="224">
        <f>ROUND(E30*U30,2)</f>
        <v>0</v>
      </c>
      <c r="W30" s="224"/>
      <c r="X30" s="224" t="s">
        <v>272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273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61" t="s">
        <v>2044</v>
      </c>
      <c r="D31" s="256"/>
      <c r="E31" s="256"/>
      <c r="F31" s="256"/>
      <c r="G31" s="256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13"/>
      <c r="Z31" s="213"/>
      <c r="AA31" s="213"/>
      <c r="AB31" s="213"/>
      <c r="AC31" s="213"/>
      <c r="AD31" s="213"/>
      <c r="AE31" s="213"/>
      <c r="AF31" s="213"/>
      <c r="AG31" s="213" t="s">
        <v>355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42">
        <v>12</v>
      </c>
      <c r="B32" s="243" t="s">
        <v>2056</v>
      </c>
      <c r="C32" s="258" t="s">
        <v>2057</v>
      </c>
      <c r="D32" s="244" t="s">
        <v>413</v>
      </c>
      <c r="E32" s="245">
        <v>1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21</v>
      </c>
      <c r="M32" s="247">
        <f>G32*(1+L32/100)</f>
        <v>0</v>
      </c>
      <c r="N32" s="245">
        <v>0</v>
      </c>
      <c r="O32" s="245">
        <f>ROUND(E32*N32,2)</f>
        <v>0</v>
      </c>
      <c r="P32" s="245">
        <v>0</v>
      </c>
      <c r="Q32" s="245">
        <f>ROUND(E32*P32,2)</f>
        <v>0</v>
      </c>
      <c r="R32" s="247"/>
      <c r="S32" s="247" t="s">
        <v>414</v>
      </c>
      <c r="T32" s="248" t="s">
        <v>415</v>
      </c>
      <c r="U32" s="224">
        <v>0</v>
      </c>
      <c r="V32" s="224">
        <f>ROUND(E32*U32,2)</f>
        <v>0</v>
      </c>
      <c r="W32" s="224"/>
      <c r="X32" s="224" t="s">
        <v>272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273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61" t="s">
        <v>2044</v>
      </c>
      <c r="D33" s="256"/>
      <c r="E33" s="256"/>
      <c r="F33" s="256"/>
      <c r="G33" s="256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13"/>
      <c r="Z33" s="213"/>
      <c r="AA33" s="213"/>
      <c r="AB33" s="213"/>
      <c r="AC33" s="213"/>
      <c r="AD33" s="213"/>
      <c r="AE33" s="213"/>
      <c r="AF33" s="213"/>
      <c r="AG33" s="213" t="s">
        <v>355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42">
        <v>13</v>
      </c>
      <c r="B34" s="243" t="s">
        <v>2058</v>
      </c>
      <c r="C34" s="258" t="s">
        <v>2059</v>
      </c>
      <c r="D34" s="244" t="s">
        <v>413</v>
      </c>
      <c r="E34" s="245">
        <v>1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21</v>
      </c>
      <c r="M34" s="247">
        <f>G34*(1+L34/100)</f>
        <v>0</v>
      </c>
      <c r="N34" s="245">
        <v>0</v>
      </c>
      <c r="O34" s="245">
        <f>ROUND(E34*N34,2)</f>
        <v>0</v>
      </c>
      <c r="P34" s="245">
        <v>0</v>
      </c>
      <c r="Q34" s="245">
        <f>ROUND(E34*P34,2)</f>
        <v>0</v>
      </c>
      <c r="R34" s="247"/>
      <c r="S34" s="247" t="s">
        <v>414</v>
      </c>
      <c r="T34" s="248" t="s">
        <v>420</v>
      </c>
      <c r="U34" s="224">
        <v>0</v>
      </c>
      <c r="V34" s="224">
        <f>ROUND(E34*U34,2)</f>
        <v>0</v>
      </c>
      <c r="W34" s="224"/>
      <c r="X34" s="224" t="s">
        <v>529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2004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20"/>
      <c r="B35" s="221"/>
      <c r="C35" s="261" t="s">
        <v>2044</v>
      </c>
      <c r="D35" s="256"/>
      <c r="E35" s="256"/>
      <c r="F35" s="256"/>
      <c r="G35" s="256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13"/>
      <c r="Z35" s="213"/>
      <c r="AA35" s="213"/>
      <c r="AB35" s="213"/>
      <c r="AC35" s="213"/>
      <c r="AD35" s="213"/>
      <c r="AE35" s="213"/>
      <c r="AF35" s="213"/>
      <c r="AG35" s="213" t="s">
        <v>355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2">
        <v>14</v>
      </c>
      <c r="B36" s="243" t="s">
        <v>2060</v>
      </c>
      <c r="C36" s="258" t="s">
        <v>2061</v>
      </c>
      <c r="D36" s="244" t="s">
        <v>413</v>
      </c>
      <c r="E36" s="245">
        <v>1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21</v>
      </c>
      <c r="M36" s="247">
        <f>G36*(1+L36/100)</f>
        <v>0</v>
      </c>
      <c r="N36" s="245">
        <v>0</v>
      </c>
      <c r="O36" s="245">
        <f>ROUND(E36*N36,2)</f>
        <v>0</v>
      </c>
      <c r="P36" s="245">
        <v>0</v>
      </c>
      <c r="Q36" s="245">
        <f>ROUND(E36*P36,2)</f>
        <v>0</v>
      </c>
      <c r="R36" s="247"/>
      <c r="S36" s="247" t="s">
        <v>414</v>
      </c>
      <c r="T36" s="248" t="s">
        <v>420</v>
      </c>
      <c r="U36" s="224">
        <v>0</v>
      </c>
      <c r="V36" s="224">
        <f>ROUND(E36*U36,2)</f>
        <v>0</v>
      </c>
      <c r="W36" s="224"/>
      <c r="X36" s="224" t="s">
        <v>1592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1593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61" t="s">
        <v>2044</v>
      </c>
      <c r="D37" s="256"/>
      <c r="E37" s="256"/>
      <c r="F37" s="256"/>
      <c r="G37" s="256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13"/>
      <c r="Z37" s="213"/>
      <c r="AA37" s="213"/>
      <c r="AB37" s="213"/>
      <c r="AC37" s="213"/>
      <c r="AD37" s="213"/>
      <c r="AE37" s="213"/>
      <c r="AF37" s="213"/>
      <c r="AG37" s="213" t="s">
        <v>355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13" x14ac:dyDescent="0.25">
      <c r="A38" s="232" t="s">
        <v>265</v>
      </c>
      <c r="B38" s="233" t="s">
        <v>236</v>
      </c>
      <c r="C38" s="257" t="s">
        <v>237</v>
      </c>
      <c r="D38" s="234"/>
      <c r="E38" s="235"/>
      <c r="F38" s="236"/>
      <c r="G38" s="236">
        <f>SUMIF(AG39:AG69,"&lt;&gt;NOR",G39:G69)</f>
        <v>0</v>
      </c>
      <c r="H38" s="236"/>
      <c r="I38" s="236">
        <f>SUM(I39:I69)</f>
        <v>0</v>
      </c>
      <c r="J38" s="236"/>
      <c r="K38" s="236">
        <f>SUM(K39:K69)</f>
        <v>0</v>
      </c>
      <c r="L38" s="236"/>
      <c r="M38" s="236">
        <f>SUM(M39:M69)</f>
        <v>0</v>
      </c>
      <c r="N38" s="235"/>
      <c r="O38" s="235">
        <f>SUM(O39:O69)</f>
        <v>0.02</v>
      </c>
      <c r="P38" s="235"/>
      <c r="Q38" s="235">
        <f>SUM(Q39:Q69)</f>
        <v>0</v>
      </c>
      <c r="R38" s="236"/>
      <c r="S38" s="236"/>
      <c r="T38" s="237"/>
      <c r="U38" s="231"/>
      <c r="V38" s="231">
        <f>SUM(V39:V69)</f>
        <v>0.06</v>
      </c>
      <c r="W38" s="231"/>
      <c r="X38" s="231"/>
      <c r="AG38" t="s">
        <v>266</v>
      </c>
    </row>
    <row r="39" spans="1:60" outlineLevel="1" x14ac:dyDescent="0.25">
      <c r="A39" s="242">
        <v>15</v>
      </c>
      <c r="B39" s="243" t="s">
        <v>2062</v>
      </c>
      <c r="C39" s="258" t="s">
        <v>2063</v>
      </c>
      <c r="D39" s="244" t="s">
        <v>659</v>
      </c>
      <c r="E39" s="245">
        <v>1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21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/>
      <c r="S39" s="247" t="s">
        <v>414</v>
      </c>
      <c r="T39" s="248" t="s">
        <v>415</v>
      </c>
      <c r="U39" s="224">
        <v>0</v>
      </c>
      <c r="V39" s="224">
        <f>ROUND(E39*U39,2)</f>
        <v>0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273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61" t="s">
        <v>2044</v>
      </c>
      <c r="D40" s="256"/>
      <c r="E40" s="256"/>
      <c r="F40" s="256"/>
      <c r="G40" s="256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13"/>
      <c r="Z40" s="213"/>
      <c r="AA40" s="213"/>
      <c r="AB40" s="213"/>
      <c r="AC40" s="213"/>
      <c r="AD40" s="213"/>
      <c r="AE40" s="213"/>
      <c r="AF40" s="213"/>
      <c r="AG40" s="213" t="s">
        <v>355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42">
        <v>16</v>
      </c>
      <c r="B41" s="243" t="s">
        <v>2064</v>
      </c>
      <c r="C41" s="258" t="s">
        <v>2065</v>
      </c>
      <c r="D41" s="244" t="s">
        <v>659</v>
      </c>
      <c r="E41" s="245">
        <v>1</v>
      </c>
      <c r="F41" s="246"/>
      <c r="G41" s="247">
        <f>ROUND(E41*F41,2)</f>
        <v>0</v>
      </c>
      <c r="H41" s="246"/>
      <c r="I41" s="247">
        <f>ROUND(E41*H41,2)</f>
        <v>0</v>
      </c>
      <c r="J41" s="246"/>
      <c r="K41" s="247">
        <f>ROUND(E41*J41,2)</f>
        <v>0</v>
      </c>
      <c r="L41" s="247">
        <v>21</v>
      </c>
      <c r="M41" s="247">
        <f>G41*(1+L41/100)</f>
        <v>0</v>
      </c>
      <c r="N41" s="245">
        <v>0</v>
      </c>
      <c r="O41" s="245">
        <f>ROUND(E41*N41,2)</f>
        <v>0</v>
      </c>
      <c r="P41" s="245">
        <v>0</v>
      </c>
      <c r="Q41" s="245">
        <f>ROUND(E41*P41,2)</f>
        <v>0</v>
      </c>
      <c r="R41" s="247"/>
      <c r="S41" s="247" t="s">
        <v>414</v>
      </c>
      <c r="T41" s="248" t="s">
        <v>415</v>
      </c>
      <c r="U41" s="224">
        <v>0</v>
      </c>
      <c r="V41" s="224">
        <f>ROUND(E41*U41,2)</f>
        <v>0</v>
      </c>
      <c r="W41" s="224"/>
      <c r="X41" s="224" t="s">
        <v>272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273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20"/>
      <c r="B42" s="221"/>
      <c r="C42" s="261" t="s">
        <v>2044</v>
      </c>
      <c r="D42" s="256"/>
      <c r="E42" s="256"/>
      <c r="F42" s="256"/>
      <c r="G42" s="256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13"/>
      <c r="Z42" s="213"/>
      <c r="AA42" s="213"/>
      <c r="AB42" s="213"/>
      <c r="AC42" s="213"/>
      <c r="AD42" s="213"/>
      <c r="AE42" s="213"/>
      <c r="AF42" s="213"/>
      <c r="AG42" s="213" t="s">
        <v>355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42">
        <v>17</v>
      </c>
      <c r="B43" s="243" t="s">
        <v>2066</v>
      </c>
      <c r="C43" s="258" t="s">
        <v>1624</v>
      </c>
      <c r="D43" s="244" t="s">
        <v>659</v>
      </c>
      <c r="E43" s="245">
        <v>1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21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/>
      <c r="S43" s="247" t="s">
        <v>414</v>
      </c>
      <c r="T43" s="248" t="s">
        <v>415</v>
      </c>
      <c r="U43" s="224">
        <v>0</v>
      </c>
      <c r="V43" s="224">
        <f>ROUND(E43*U43,2)</f>
        <v>0</v>
      </c>
      <c r="W43" s="224"/>
      <c r="X43" s="224" t="s">
        <v>272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273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20"/>
      <c r="B44" s="221"/>
      <c r="C44" s="261" t="s">
        <v>2044</v>
      </c>
      <c r="D44" s="256"/>
      <c r="E44" s="256"/>
      <c r="F44" s="256"/>
      <c r="G44" s="256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13"/>
      <c r="Z44" s="213"/>
      <c r="AA44" s="213"/>
      <c r="AB44" s="213"/>
      <c r="AC44" s="213"/>
      <c r="AD44" s="213"/>
      <c r="AE44" s="213"/>
      <c r="AF44" s="213"/>
      <c r="AG44" s="213" t="s">
        <v>355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42">
        <v>18</v>
      </c>
      <c r="B45" s="243" t="s">
        <v>2067</v>
      </c>
      <c r="C45" s="258" t="s">
        <v>2068</v>
      </c>
      <c r="D45" s="244" t="s">
        <v>659</v>
      </c>
      <c r="E45" s="245">
        <v>1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21</v>
      </c>
      <c r="M45" s="247">
        <f>G45*(1+L45/100)</f>
        <v>0</v>
      </c>
      <c r="N45" s="245">
        <v>0</v>
      </c>
      <c r="O45" s="245">
        <f>ROUND(E45*N45,2)</f>
        <v>0</v>
      </c>
      <c r="P45" s="245">
        <v>0</v>
      </c>
      <c r="Q45" s="245">
        <f>ROUND(E45*P45,2)</f>
        <v>0</v>
      </c>
      <c r="R45" s="247"/>
      <c r="S45" s="247" t="s">
        <v>414</v>
      </c>
      <c r="T45" s="248" t="s">
        <v>415</v>
      </c>
      <c r="U45" s="224">
        <v>0</v>
      </c>
      <c r="V45" s="224">
        <f>ROUND(E45*U45,2)</f>
        <v>0</v>
      </c>
      <c r="W45" s="224"/>
      <c r="X45" s="224" t="s">
        <v>272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273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61" t="s">
        <v>2044</v>
      </c>
      <c r="D46" s="256"/>
      <c r="E46" s="256"/>
      <c r="F46" s="256"/>
      <c r="G46" s="256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13"/>
      <c r="Z46" s="213"/>
      <c r="AA46" s="213"/>
      <c r="AB46" s="213"/>
      <c r="AC46" s="213"/>
      <c r="AD46" s="213"/>
      <c r="AE46" s="213"/>
      <c r="AF46" s="213"/>
      <c r="AG46" s="213" t="s">
        <v>355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42">
        <v>19</v>
      </c>
      <c r="B47" s="243" t="s">
        <v>135</v>
      </c>
      <c r="C47" s="258" t="s">
        <v>2069</v>
      </c>
      <c r="D47" s="244" t="s">
        <v>269</v>
      </c>
      <c r="E47" s="245">
        <v>0.81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21</v>
      </c>
      <c r="M47" s="247">
        <f>G47*(1+L47/100)</f>
        <v>0</v>
      </c>
      <c r="N47" s="245">
        <v>0</v>
      </c>
      <c r="O47" s="245">
        <f>ROUND(E47*N47,2)</f>
        <v>0</v>
      </c>
      <c r="P47" s="245">
        <v>0</v>
      </c>
      <c r="Q47" s="245">
        <f>ROUND(E47*P47,2)</f>
        <v>0</v>
      </c>
      <c r="R47" s="247"/>
      <c r="S47" s="247" t="s">
        <v>414</v>
      </c>
      <c r="T47" s="248" t="s">
        <v>415</v>
      </c>
      <c r="U47" s="224">
        <v>0</v>
      </c>
      <c r="V47" s="224">
        <f>ROUND(E47*U47,2)</f>
        <v>0</v>
      </c>
      <c r="W47" s="224"/>
      <c r="X47" s="224" t="s">
        <v>272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273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20"/>
      <c r="B48" s="221"/>
      <c r="C48" s="261" t="s">
        <v>2044</v>
      </c>
      <c r="D48" s="256"/>
      <c r="E48" s="256"/>
      <c r="F48" s="256"/>
      <c r="G48" s="256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13"/>
      <c r="Z48" s="213"/>
      <c r="AA48" s="213"/>
      <c r="AB48" s="213"/>
      <c r="AC48" s="213"/>
      <c r="AD48" s="213"/>
      <c r="AE48" s="213"/>
      <c r="AF48" s="213"/>
      <c r="AG48" s="213" t="s">
        <v>355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42">
        <v>20</v>
      </c>
      <c r="B49" s="243" t="s">
        <v>2070</v>
      </c>
      <c r="C49" s="258" t="s">
        <v>2071</v>
      </c>
      <c r="D49" s="244" t="s">
        <v>659</v>
      </c>
      <c r="E49" s="245">
        <v>1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21</v>
      </c>
      <c r="M49" s="247">
        <f>G49*(1+L49/100)</f>
        <v>0</v>
      </c>
      <c r="N49" s="245">
        <v>0</v>
      </c>
      <c r="O49" s="245">
        <f>ROUND(E49*N49,2)</f>
        <v>0</v>
      </c>
      <c r="P49" s="245">
        <v>0</v>
      </c>
      <c r="Q49" s="245">
        <f>ROUND(E49*P49,2)</f>
        <v>0</v>
      </c>
      <c r="R49" s="247"/>
      <c r="S49" s="247" t="s">
        <v>414</v>
      </c>
      <c r="T49" s="248" t="s">
        <v>420</v>
      </c>
      <c r="U49" s="224">
        <v>0</v>
      </c>
      <c r="V49" s="224">
        <f>ROUND(E49*U49,2)</f>
        <v>0</v>
      </c>
      <c r="W49" s="224"/>
      <c r="X49" s="224" t="s">
        <v>529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2004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20"/>
      <c r="B50" s="221"/>
      <c r="C50" s="261" t="s">
        <v>2044</v>
      </c>
      <c r="D50" s="256"/>
      <c r="E50" s="256"/>
      <c r="F50" s="256"/>
      <c r="G50" s="256"/>
      <c r="H50" s="224"/>
      <c r="I50" s="224"/>
      <c r="J50" s="224"/>
      <c r="K50" s="224"/>
      <c r="L50" s="224"/>
      <c r="M50" s="224"/>
      <c r="N50" s="223"/>
      <c r="O50" s="223"/>
      <c r="P50" s="223"/>
      <c r="Q50" s="223"/>
      <c r="R50" s="224"/>
      <c r="S50" s="224"/>
      <c r="T50" s="224"/>
      <c r="U50" s="224"/>
      <c r="V50" s="224"/>
      <c r="W50" s="224"/>
      <c r="X50" s="224"/>
      <c r="Y50" s="213"/>
      <c r="Z50" s="213"/>
      <c r="AA50" s="213"/>
      <c r="AB50" s="213"/>
      <c r="AC50" s="213"/>
      <c r="AD50" s="213"/>
      <c r="AE50" s="213"/>
      <c r="AF50" s="213"/>
      <c r="AG50" s="213" t="s">
        <v>355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49">
        <v>21</v>
      </c>
      <c r="B51" s="250" t="s">
        <v>2072</v>
      </c>
      <c r="C51" s="260" t="s">
        <v>2073</v>
      </c>
      <c r="D51" s="251" t="s">
        <v>413</v>
      </c>
      <c r="E51" s="252">
        <v>1</v>
      </c>
      <c r="F51" s="253"/>
      <c r="G51" s="254">
        <f>ROUND(E51*F51,2)</f>
        <v>0</v>
      </c>
      <c r="H51" s="253"/>
      <c r="I51" s="254">
        <f>ROUND(E51*H51,2)</f>
        <v>0</v>
      </c>
      <c r="J51" s="253"/>
      <c r="K51" s="254">
        <f>ROUND(E51*J51,2)</f>
        <v>0</v>
      </c>
      <c r="L51" s="254">
        <v>21</v>
      </c>
      <c r="M51" s="254">
        <f>G51*(1+L51/100)</f>
        <v>0</v>
      </c>
      <c r="N51" s="252">
        <v>0</v>
      </c>
      <c r="O51" s="252">
        <f>ROUND(E51*N51,2)</f>
        <v>0</v>
      </c>
      <c r="P51" s="252">
        <v>0</v>
      </c>
      <c r="Q51" s="252">
        <f>ROUND(E51*P51,2)</f>
        <v>0</v>
      </c>
      <c r="R51" s="254"/>
      <c r="S51" s="254" t="s">
        <v>414</v>
      </c>
      <c r="T51" s="255" t="s">
        <v>420</v>
      </c>
      <c r="U51" s="224">
        <v>0</v>
      </c>
      <c r="V51" s="224">
        <f>ROUND(E51*U51,2)</f>
        <v>0</v>
      </c>
      <c r="W51" s="224"/>
      <c r="X51" s="224" t="s">
        <v>529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802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42">
        <v>22</v>
      </c>
      <c r="B52" s="243" t="s">
        <v>2074</v>
      </c>
      <c r="C52" s="258" t="s">
        <v>2075</v>
      </c>
      <c r="D52" s="244" t="s">
        <v>388</v>
      </c>
      <c r="E52" s="245">
        <v>1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21</v>
      </c>
      <c r="M52" s="247">
        <f>G52*(1+L52/100)</f>
        <v>0</v>
      </c>
      <c r="N52" s="245">
        <v>0</v>
      </c>
      <c r="O52" s="245">
        <f>ROUND(E52*N52,2)</f>
        <v>0</v>
      </c>
      <c r="P52" s="245">
        <v>0</v>
      </c>
      <c r="Q52" s="245">
        <f>ROUND(E52*P52,2)</f>
        <v>0</v>
      </c>
      <c r="R52" s="247"/>
      <c r="S52" s="247" t="s">
        <v>414</v>
      </c>
      <c r="T52" s="248" t="s">
        <v>420</v>
      </c>
      <c r="U52" s="224">
        <v>0</v>
      </c>
      <c r="V52" s="224">
        <f>ROUND(E52*U52,2)</f>
        <v>0</v>
      </c>
      <c r="W52" s="224"/>
      <c r="X52" s="224" t="s">
        <v>529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2004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20"/>
      <c r="B53" s="221"/>
      <c r="C53" s="261" t="s">
        <v>2044</v>
      </c>
      <c r="D53" s="256"/>
      <c r="E53" s="256"/>
      <c r="F53" s="256"/>
      <c r="G53" s="256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13"/>
      <c r="Z53" s="213"/>
      <c r="AA53" s="213"/>
      <c r="AB53" s="213"/>
      <c r="AC53" s="213"/>
      <c r="AD53" s="213"/>
      <c r="AE53" s="213"/>
      <c r="AF53" s="213"/>
      <c r="AG53" s="213" t="s">
        <v>355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42">
        <v>23</v>
      </c>
      <c r="B54" s="243" t="s">
        <v>2076</v>
      </c>
      <c r="C54" s="258" t="s">
        <v>2077</v>
      </c>
      <c r="D54" s="244" t="s">
        <v>388</v>
      </c>
      <c r="E54" s="245">
        <v>1</v>
      </c>
      <c r="F54" s="246"/>
      <c r="G54" s="247">
        <f>ROUND(E54*F54,2)</f>
        <v>0</v>
      </c>
      <c r="H54" s="246"/>
      <c r="I54" s="247">
        <f>ROUND(E54*H54,2)</f>
        <v>0</v>
      </c>
      <c r="J54" s="246"/>
      <c r="K54" s="247">
        <f>ROUND(E54*J54,2)</f>
        <v>0</v>
      </c>
      <c r="L54" s="247">
        <v>21</v>
      </c>
      <c r="M54" s="247">
        <f>G54*(1+L54/100)</f>
        <v>0</v>
      </c>
      <c r="N54" s="245">
        <v>0</v>
      </c>
      <c r="O54" s="245">
        <f>ROUND(E54*N54,2)</f>
        <v>0</v>
      </c>
      <c r="P54" s="245">
        <v>0</v>
      </c>
      <c r="Q54" s="245">
        <f>ROUND(E54*P54,2)</f>
        <v>0</v>
      </c>
      <c r="R54" s="247"/>
      <c r="S54" s="247" t="s">
        <v>414</v>
      </c>
      <c r="T54" s="248" t="s">
        <v>420</v>
      </c>
      <c r="U54" s="224">
        <v>0</v>
      </c>
      <c r="V54" s="224">
        <f>ROUND(E54*U54,2)</f>
        <v>0</v>
      </c>
      <c r="W54" s="224"/>
      <c r="X54" s="224" t="s">
        <v>529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2004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20"/>
      <c r="B55" s="221"/>
      <c r="C55" s="261" t="s">
        <v>2044</v>
      </c>
      <c r="D55" s="256"/>
      <c r="E55" s="256"/>
      <c r="F55" s="256"/>
      <c r="G55" s="256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13"/>
      <c r="Z55" s="213"/>
      <c r="AA55" s="213"/>
      <c r="AB55" s="213"/>
      <c r="AC55" s="213"/>
      <c r="AD55" s="213"/>
      <c r="AE55" s="213"/>
      <c r="AF55" s="213"/>
      <c r="AG55" s="213" t="s">
        <v>355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ht="20" outlineLevel="1" x14ac:dyDescent="0.25">
      <c r="A56" s="242">
        <v>24</v>
      </c>
      <c r="B56" s="243" t="s">
        <v>2078</v>
      </c>
      <c r="C56" s="258" t="s">
        <v>2079</v>
      </c>
      <c r="D56" s="244" t="s">
        <v>388</v>
      </c>
      <c r="E56" s="245">
        <v>1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21</v>
      </c>
      <c r="M56" s="247">
        <f>G56*(1+L56/100)</f>
        <v>0</v>
      </c>
      <c r="N56" s="245">
        <v>0</v>
      </c>
      <c r="O56" s="245">
        <f>ROUND(E56*N56,2)</f>
        <v>0</v>
      </c>
      <c r="P56" s="245">
        <v>0</v>
      </c>
      <c r="Q56" s="245">
        <f>ROUND(E56*P56,2)</f>
        <v>0</v>
      </c>
      <c r="R56" s="247"/>
      <c r="S56" s="247" t="s">
        <v>414</v>
      </c>
      <c r="T56" s="248" t="s">
        <v>420</v>
      </c>
      <c r="U56" s="224">
        <v>0</v>
      </c>
      <c r="V56" s="224">
        <f>ROUND(E56*U56,2)</f>
        <v>0</v>
      </c>
      <c r="W56" s="224"/>
      <c r="X56" s="224" t="s">
        <v>529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2004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20"/>
      <c r="B57" s="221"/>
      <c r="C57" s="261" t="s">
        <v>2044</v>
      </c>
      <c r="D57" s="256"/>
      <c r="E57" s="256"/>
      <c r="F57" s="256"/>
      <c r="G57" s="256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13"/>
      <c r="Z57" s="213"/>
      <c r="AA57" s="213"/>
      <c r="AB57" s="213"/>
      <c r="AC57" s="213"/>
      <c r="AD57" s="213"/>
      <c r="AE57" s="213"/>
      <c r="AF57" s="213"/>
      <c r="AG57" s="213" t="s">
        <v>355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42">
        <v>25</v>
      </c>
      <c r="B58" s="243" t="s">
        <v>2080</v>
      </c>
      <c r="C58" s="258" t="s">
        <v>2081</v>
      </c>
      <c r="D58" s="244" t="s">
        <v>269</v>
      </c>
      <c r="E58" s="245">
        <v>2</v>
      </c>
      <c r="F58" s="246"/>
      <c r="G58" s="247">
        <f>ROUND(E58*F58,2)</f>
        <v>0</v>
      </c>
      <c r="H58" s="246"/>
      <c r="I58" s="247">
        <f>ROUND(E58*H58,2)</f>
        <v>0</v>
      </c>
      <c r="J58" s="246"/>
      <c r="K58" s="247">
        <f>ROUND(E58*J58,2)</f>
        <v>0</v>
      </c>
      <c r="L58" s="247">
        <v>21</v>
      </c>
      <c r="M58" s="247">
        <f>G58*(1+L58/100)</f>
        <v>0</v>
      </c>
      <c r="N58" s="245">
        <v>0</v>
      </c>
      <c r="O58" s="245">
        <f>ROUND(E58*N58,2)</f>
        <v>0</v>
      </c>
      <c r="P58" s="245">
        <v>0</v>
      </c>
      <c r="Q58" s="245">
        <f>ROUND(E58*P58,2)</f>
        <v>0</v>
      </c>
      <c r="R58" s="247"/>
      <c r="S58" s="247" t="s">
        <v>414</v>
      </c>
      <c r="T58" s="248" t="s">
        <v>420</v>
      </c>
      <c r="U58" s="224">
        <v>0</v>
      </c>
      <c r="V58" s="224">
        <f>ROUND(E58*U58,2)</f>
        <v>0</v>
      </c>
      <c r="W58" s="224"/>
      <c r="X58" s="224" t="s">
        <v>529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2004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20"/>
      <c r="B59" s="221"/>
      <c r="C59" s="261" t="s">
        <v>2044</v>
      </c>
      <c r="D59" s="256"/>
      <c r="E59" s="256"/>
      <c r="F59" s="256"/>
      <c r="G59" s="256"/>
      <c r="H59" s="224"/>
      <c r="I59" s="224"/>
      <c r="J59" s="224"/>
      <c r="K59" s="224"/>
      <c r="L59" s="224"/>
      <c r="M59" s="224"/>
      <c r="N59" s="223"/>
      <c r="O59" s="223"/>
      <c r="P59" s="223"/>
      <c r="Q59" s="223"/>
      <c r="R59" s="224"/>
      <c r="S59" s="224"/>
      <c r="T59" s="224"/>
      <c r="U59" s="224"/>
      <c r="V59" s="224"/>
      <c r="W59" s="224"/>
      <c r="X59" s="224"/>
      <c r="Y59" s="213"/>
      <c r="Z59" s="213"/>
      <c r="AA59" s="213"/>
      <c r="AB59" s="213"/>
      <c r="AC59" s="213"/>
      <c r="AD59" s="213"/>
      <c r="AE59" s="213"/>
      <c r="AF59" s="213"/>
      <c r="AG59" s="213" t="s">
        <v>355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42">
        <v>26</v>
      </c>
      <c r="B60" s="243" t="s">
        <v>2082</v>
      </c>
      <c r="C60" s="258" t="s">
        <v>2083</v>
      </c>
      <c r="D60" s="244" t="s">
        <v>269</v>
      </c>
      <c r="E60" s="245">
        <v>3</v>
      </c>
      <c r="F60" s="246"/>
      <c r="G60" s="247">
        <f>ROUND(E60*F60,2)</f>
        <v>0</v>
      </c>
      <c r="H60" s="246"/>
      <c r="I60" s="247">
        <f>ROUND(E60*H60,2)</f>
        <v>0</v>
      </c>
      <c r="J60" s="246"/>
      <c r="K60" s="247">
        <f>ROUND(E60*J60,2)</f>
        <v>0</v>
      </c>
      <c r="L60" s="247">
        <v>21</v>
      </c>
      <c r="M60" s="247">
        <f>G60*(1+L60/100)</f>
        <v>0</v>
      </c>
      <c r="N60" s="245">
        <v>0</v>
      </c>
      <c r="O60" s="245">
        <f>ROUND(E60*N60,2)</f>
        <v>0</v>
      </c>
      <c r="P60" s="245">
        <v>0</v>
      </c>
      <c r="Q60" s="245">
        <f>ROUND(E60*P60,2)</f>
        <v>0</v>
      </c>
      <c r="R60" s="247"/>
      <c r="S60" s="247" t="s">
        <v>414</v>
      </c>
      <c r="T60" s="248" t="s">
        <v>420</v>
      </c>
      <c r="U60" s="224">
        <v>0</v>
      </c>
      <c r="V60" s="224">
        <f>ROUND(E60*U60,2)</f>
        <v>0</v>
      </c>
      <c r="W60" s="224"/>
      <c r="X60" s="224" t="s">
        <v>529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2004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20"/>
      <c r="B61" s="221"/>
      <c r="C61" s="261" t="s">
        <v>2044</v>
      </c>
      <c r="D61" s="256"/>
      <c r="E61" s="256"/>
      <c r="F61" s="256"/>
      <c r="G61" s="256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13"/>
      <c r="Z61" s="213"/>
      <c r="AA61" s="213"/>
      <c r="AB61" s="213"/>
      <c r="AC61" s="213"/>
      <c r="AD61" s="213"/>
      <c r="AE61" s="213"/>
      <c r="AF61" s="213"/>
      <c r="AG61" s="213" t="s">
        <v>355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42">
        <v>27</v>
      </c>
      <c r="B62" s="243" t="s">
        <v>2084</v>
      </c>
      <c r="C62" s="258" t="s">
        <v>2085</v>
      </c>
      <c r="D62" s="244" t="s">
        <v>659</v>
      </c>
      <c r="E62" s="245">
        <v>1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21</v>
      </c>
      <c r="M62" s="247">
        <f>G62*(1+L62/100)</f>
        <v>0</v>
      </c>
      <c r="N62" s="245">
        <v>0</v>
      </c>
      <c r="O62" s="245">
        <f>ROUND(E62*N62,2)</f>
        <v>0</v>
      </c>
      <c r="P62" s="245">
        <v>0</v>
      </c>
      <c r="Q62" s="245">
        <f>ROUND(E62*P62,2)</f>
        <v>0</v>
      </c>
      <c r="R62" s="247"/>
      <c r="S62" s="247" t="s">
        <v>414</v>
      </c>
      <c r="T62" s="248" t="s">
        <v>420</v>
      </c>
      <c r="U62" s="224">
        <v>0</v>
      </c>
      <c r="V62" s="224">
        <f>ROUND(E62*U62,2)</f>
        <v>0</v>
      </c>
      <c r="W62" s="224"/>
      <c r="X62" s="224" t="s">
        <v>529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2004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20"/>
      <c r="B63" s="221"/>
      <c r="C63" s="261" t="s">
        <v>2044</v>
      </c>
      <c r="D63" s="256"/>
      <c r="E63" s="256"/>
      <c r="F63" s="256"/>
      <c r="G63" s="256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13"/>
      <c r="Z63" s="213"/>
      <c r="AA63" s="213"/>
      <c r="AB63" s="213"/>
      <c r="AC63" s="213"/>
      <c r="AD63" s="213"/>
      <c r="AE63" s="213"/>
      <c r="AF63" s="213"/>
      <c r="AG63" s="213" t="s">
        <v>355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ht="20" outlineLevel="1" x14ac:dyDescent="0.25">
      <c r="A64" s="249">
        <v>28</v>
      </c>
      <c r="B64" s="250" t="s">
        <v>2086</v>
      </c>
      <c r="C64" s="260" t="s">
        <v>2087</v>
      </c>
      <c r="D64" s="251" t="s">
        <v>388</v>
      </c>
      <c r="E64" s="252">
        <v>1</v>
      </c>
      <c r="F64" s="253"/>
      <c r="G64" s="254">
        <f>ROUND(E64*F64,2)</f>
        <v>0</v>
      </c>
      <c r="H64" s="253"/>
      <c r="I64" s="254">
        <f>ROUND(E64*H64,2)</f>
        <v>0</v>
      </c>
      <c r="J64" s="253"/>
      <c r="K64" s="254">
        <f>ROUND(E64*J64,2)</f>
        <v>0</v>
      </c>
      <c r="L64" s="254">
        <v>21</v>
      </c>
      <c r="M64" s="254">
        <f>G64*(1+L64/100)</f>
        <v>0</v>
      </c>
      <c r="N64" s="252">
        <v>1.7430000000000001E-2</v>
      </c>
      <c r="O64" s="252">
        <f>ROUND(E64*N64,2)</f>
        <v>0.02</v>
      </c>
      <c r="P64" s="252">
        <v>0</v>
      </c>
      <c r="Q64" s="252">
        <f>ROUND(E64*P64,2)</f>
        <v>0</v>
      </c>
      <c r="R64" s="254" t="s">
        <v>800</v>
      </c>
      <c r="S64" s="254" t="s">
        <v>801</v>
      </c>
      <c r="T64" s="255" t="s">
        <v>801</v>
      </c>
      <c r="U64" s="224">
        <v>0</v>
      </c>
      <c r="V64" s="224">
        <f>ROUND(E64*U64,2)</f>
        <v>0</v>
      </c>
      <c r="W64" s="224"/>
      <c r="X64" s="224" t="s">
        <v>529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802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42">
        <v>29</v>
      </c>
      <c r="B65" s="243" t="s">
        <v>2088</v>
      </c>
      <c r="C65" s="258" t="s">
        <v>2089</v>
      </c>
      <c r="D65" s="244" t="s">
        <v>659</v>
      </c>
      <c r="E65" s="245">
        <v>1</v>
      </c>
      <c r="F65" s="246"/>
      <c r="G65" s="247">
        <f>ROUND(E65*F65,2)</f>
        <v>0</v>
      </c>
      <c r="H65" s="246"/>
      <c r="I65" s="247">
        <f>ROUND(E65*H65,2)</f>
        <v>0</v>
      </c>
      <c r="J65" s="246"/>
      <c r="K65" s="247">
        <f>ROUND(E65*J65,2)</f>
        <v>0</v>
      </c>
      <c r="L65" s="247">
        <v>21</v>
      </c>
      <c r="M65" s="247">
        <f>G65*(1+L65/100)</f>
        <v>0</v>
      </c>
      <c r="N65" s="245">
        <v>0</v>
      </c>
      <c r="O65" s="245">
        <f>ROUND(E65*N65,2)</f>
        <v>0</v>
      </c>
      <c r="P65" s="245">
        <v>0</v>
      </c>
      <c r="Q65" s="245">
        <f>ROUND(E65*P65,2)</f>
        <v>0</v>
      </c>
      <c r="R65" s="247"/>
      <c r="S65" s="247" t="s">
        <v>414</v>
      </c>
      <c r="T65" s="248" t="s">
        <v>420</v>
      </c>
      <c r="U65" s="224">
        <v>0</v>
      </c>
      <c r="V65" s="224">
        <f>ROUND(E65*U65,2)</f>
        <v>0</v>
      </c>
      <c r="W65" s="224"/>
      <c r="X65" s="224" t="s">
        <v>529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2004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61" t="s">
        <v>2044</v>
      </c>
      <c r="D66" s="256"/>
      <c r="E66" s="256"/>
      <c r="F66" s="256"/>
      <c r="G66" s="256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13"/>
      <c r="Z66" s="213"/>
      <c r="AA66" s="213"/>
      <c r="AB66" s="213"/>
      <c r="AC66" s="213"/>
      <c r="AD66" s="213"/>
      <c r="AE66" s="213"/>
      <c r="AF66" s="213"/>
      <c r="AG66" s="213" t="s">
        <v>355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42">
        <v>30</v>
      </c>
      <c r="B67" s="243" t="s">
        <v>140</v>
      </c>
      <c r="C67" s="258" t="s">
        <v>2090</v>
      </c>
      <c r="D67" s="244" t="s">
        <v>388</v>
      </c>
      <c r="E67" s="245">
        <v>2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21</v>
      </c>
      <c r="M67" s="247">
        <f>G67*(1+L67/100)</f>
        <v>0</v>
      </c>
      <c r="N67" s="245">
        <v>0</v>
      </c>
      <c r="O67" s="245">
        <f>ROUND(E67*N67,2)</f>
        <v>0</v>
      </c>
      <c r="P67" s="245">
        <v>0</v>
      </c>
      <c r="Q67" s="245">
        <f>ROUND(E67*P67,2)</f>
        <v>0</v>
      </c>
      <c r="R67" s="247"/>
      <c r="S67" s="247" t="s">
        <v>414</v>
      </c>
      <c r="T67" s="248" t="s">
        <v>420</v>
      </c>
      <c r="U67" s="224">
        <v>0</v>
      </c>
      <c r="V67" s="224">
        <f>ROUND(E67*U67,2)</f>
        <v>0</v>
      </c>
      <c r="W67" s="224"/>
      <c r="X67" s="224" t="s">
        <v>529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2004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20"/>
      <c r="B68" s="221"/>
      <c r="C68" s="261" t="s">
        <v>2044</v>
      </c>
      <c r="D68" s="256"/>
      <c r="E68" s="256"/>
      <c r="F68" s="256"/>
      <c r="G68" s="256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13"/>
      <c r="Z68" s="213"/>
      <c r="AA68" s="213"/>
      <c r="AB68" s="213"/>
      <c r="AC68" s="213"/>
      <c r="AD68" s="213"/>
      <c r="AE68" s="213"/>
      <c r="AF68" s="213"/>
      <c r="AG68" s="213" t="s">
        <v>355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42">
        <v>31</v>
      </c>
      <c r="B69" s="243" t="s">
        <v>2091</v>
      </c>
      <c r="C69" s="258" t="s">
        <v>1141</v>
      </c>
      <c r="D69" s="244" t="s">
        <v>347</v>
      </c>
      <c r="E69" s="245">
        <v>1.7430000000000001E-2</v>
      </c>
      <c r="F69" s="246"/>
      <c r="G69" s="247">
        <f>ROUND(E69*F69,2)</f>
        <v>0</v>
      </c>
      <c r="H69" s="246"/>
      <c r="I69" s="247">
        <f>ROUND(E69*H69,2)</f>
        <v>0</v>
      </c>
      <c r="J69" s="246"/>
      <c r="K69" s="247">
        <f>ROUND(E69*J69,2)</f>
        <v>0</v>
      </c>
      <c r="L69" s="247">
        <v>21</v>
      </c>
      <c r="M69" s="247">
        <f>G69*(1+L69/100)</f>
        <v>0</v>
      </c>
      <c r="N69" s="245">
        <v>0</v>
      </c>
      <c r="O69" s="245">
        <f>ROUND(E69*N69,2)</f>
        <v>0</v>
      </c>
      <c r="P69" s="245">
        <v>0</v>
      </c>
      <c r="Q69" s="245">
        <f>ROUND(E69*P69,2)</f>
        <v>0</v>
      </c>
      <c r="R69" s="247" t="s">
        <v>895</v>
      </c>
      <c r="S69" s="247" t="s">
        <v>801</v>
      </c>
      <c r="T69" s="248" t="s">
        <v>801</v>
      </c>
      <c r="U69" s="224">
        <v>3.56</v>
      </c>
      <c r="V69" s="224">
        <f>ROUND(E69*U69,2)</f>
        <v>0.06</v>
      </c>
      <c r="W69" s="224"/>
      <c r="X69" s="224" t="s">
        <v>156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825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x14ac:dyDescent="0.25">
      <c r="A70" s="3"/>
      <c r="B70" s="4"/>
      <c r="C70" s="262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AE70">
        <v>15</v>
      </c>
      <c r="AF70">
        <v>21</v>
      </c>
      <c r="AG70" t="s">
        <v>252</v>
      </c>
    </row>
    <row r="71" spans="1:60" ht="13" x14ac:dyDescent="0.25">
      <c r="A71" s="216"/>
      <c r="B71" s="217" t="s">
        <v>29</v>
      </c>
      <c r="C71" s="263"/>
      <c r="D71" s="218"/>
      <c r="E71" s="219"/>
      <c r="F71" s="219"/>
      <c r="G71" s="241">
        <f>G8+G27+G38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AE71">
        <f>SUMIF(L7:L69,AE70,G7:G69)</f>
        <v>0</v>
      </c>
      <c r="AF71">
        <f>SUMIF(L7:L69,AF70,G7:G69)</f>
        <v>0</v>
      </c>
      <c r="AG71" t="s">
        <v>456</v>
      </c>
    </row>
    <row r="72" spans="1:60" x14ac:dyDescent="0.25">
      <c r="C72" s="264"/>
      <c r="D72" s="10"/>
      <c r="AG72" t="s">
        <v>457</v>
      </c>
    </row>
    <row r="73" spans="1:60" x14ac:dyDescent="0.25">
      <c r="D73" s="10"/>
    </row>
    <row r="74" spans="1:60" x14ac:dyDescent="0.25">
      <c r="D74" s="10"/>
    </row>
    <row r="75" spans="1:60" x14ac:dyDescent="0.25">
      <c r="D75" s="10"/>
    </row>
    <row r="76" spans="1:60" x14ac:dyDescent="0.25">
      <c r="D76" s="10"/>
    </row>
    <row r="77" spans="1:60" x14ac:dyDescent="0.25">
      <c r="D77" s="10"/>
    </row>
    <row r="78" spans="1:60" x14ac:dyDescent="0.25">
      <c r="D78" s="10"/>
    </row>
    <row r="79" spans="1:60" x14ac:dyDescent="0.25">
      <c r="D79" s="10"/>
    </row>
    <row r="80" spans="1:60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32">
    <mergeCell ref="C66:G66"/>
    <mergeCell ref="C68:G68"/>
    <mergeCell ref="C53:G53"/>
    <mergeCell ref="C55:G55"/>
    <mergeCell ref="C57:G57"/>
    <mergeCell ref="C59:G59"/>
    <mergeCell ref="C61:G61"/>
    <mergeCell ref="C63:G63"/>
    <mergeCell ref="C40:G40"/>
    <mergeCell ref="C42:G42"/>
    <mergeCell ref="C44:G44"/>
    <mergeCell ref="C46:G46"/>
    <mergeCell ref="C48:G48"/>
    <mergeCell ref="C50:G50"/>
    <mergeCell ref="C26:G26"/>
    <mergeCell ref="C29:G29"/>
    <mergeCell ref="C31:G31"/>
    <mergeCell ref="C33:G33"/>
    <mergeCell ref="C35:G35"/>
    <mergeCell ref="C37:G37"/>
    <mergeCell ref="C14:G14"/>
    <mergeCell ref="C16:G16"/>
    <mergeCell ref="C18:G18"/>
    <mergeCell ref="C20:G20"/>
    <mergeCell ref="C22:G22"/>
    <mergeCell ref="C24:G24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70</v>
      </c>
      <c r="C3" s="202" t="s">
        <v>71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78</v>
      </c>
      <c r="C4" s="205" t="s">
        <v>79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140</v>
      </c>
      <c r="C8" s="257" t="s">
        <v>141</v>
      </c>
      <c r="D8" s="234"/>
      <c r="E8" s="235"/>
      <c r="F8" s="236"/>
      <c r="G8" s="236">
        <f>SUMIF(AG9:AG12,"&lt;&gt;NOR",G9:G12)</f>
        <v>0</v>
      </c>
      <c r="H8" s="236"/>
      <c r="I8" s="236">
        <f>SUM(I9:I12)</f>
        <v>0</v>
      </c>
      <c r="J8" s="236"/>
      <c r="K8" s="236">
        <f>SUM(K9:K12)</f>
        <v>0</v>
      </c>
      <c r="L8" s="236"/>
      <c r="M8" s="236">
        <f>SUM(M9:M12)</f>
        <v>0</v>
      </c>
      <c r="N8" s="235"/>
      <c r="O8" s="235">
        <f>SUM(O9:O12)</f>
        <v>0.65</v>
      </c>
      <c r="P8" s="235"/>
      <c r="Q8" s="235">
        <f>SUM(Q9:Q12)</f>
        <v>0</v>
      </c>
      <c r="R8" s="236"/>
      <c r="S8" s="236"/>
      <c r="T8" s="237"/>
      <c r="U8" s="231"/>
      <c r="V8" s="231">
        <f>SUM(V9:V12)</f>
        <v>0</v>
      </c>
      <c r="W8" s="231"/>
      <c r="X8" s="231"/>
      <c r="AG8" t="s">
        <v>266</v>
      </c>
    </row>
    <row r="9" spans="1:60" ht="20" outlineLevel="1" x14ac:dyDescent="0.25">
      <c r="A9" s="242">
        <v>1</v>
      </c>
      <c r="B9" s="243" t="s">
        <v>2092</v>
      </c>
      <c r="C9" s="258" t="s">
        <v>2093</v>
      </c>
      <c r="D9" s="244" t="s">
        <v>269</v>
      </c>
      <c r="E9" s="245">
        <v>25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2.606E-2</v>
      </c>
      <c r="O9" s="245">
        <f>ROUND(E9*N9,2)</f>
        <v>0.65</v>
      </c>
      <c r="P9" s="245">
        <v>0</v>
      </c>
      <c r="Q9" s="245">
        <f>ROUND(E9*P9,2)</f>
        <v>0</v>
      </c>
      <c r="R9" s="247" t="s">
        <v>2094</v>
      </c>
      <c r="S9" s="247" t="s">
        <v>801</v>
      </c>
      <c r="T9" s="248" t="s">
        <v>801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273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61" t="s">
        <v>1239</v>
      </c>
      <c r="D10" s="256"/>
      <c r="E10" s="256"/>
      <c r="F10" s="256"/>
      <c r="G10" s="256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355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42">
        <v>2</v>
      </c>
      <c r="B11" s="243" t="s">
        <v>2095</v>
      </c>
      <c r="C11" s="258" t="s">
        <v>2096</v>
      </c>
      <c r="D11" s="244" t="s">
        <v>269</v>
      </c>
      <c r="E11" s="245">
        <v>25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21</v>
      </c>
      <c r="M11" s="247">
        <f>G11*(1+L11/100)</f>
        <v>0</v>
      </c>
      <c r="N11" s="245">
        <v>0</v>
      </c>
      <c r="O11" s="245">
        <f>ROUND(E11*N11,2)</f>
        <v>0</v>
      </c>
      <c r="P11" s="245">
        <v>0</v>
      </c>
      <c r="Q11" s="245">
        <f>ROUND(E11*P11,2)</f>
        <v>0</v>
      </c>
      <c r="R11" s="247" t="s">
        <v>2097</v>
      </c>
      <c r="S11" s="247" t="s">
        <v>801</v>
      </c>
      <c r="T11" s="248" t="s">
        <v>801</v>
      </c>
      <c r="U11" s="224">
        <v>0</v>
      </c>
      <c r="V11" s="224">
        <f>ROUND(E11*U11,2)</f>
        <v>0</v>
      </c>
      <c r="W11" s="224"/>
      <c r="X11" s="224" t="s">
        <v>272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273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61" t="s">
        <v>1239</v>
      </c>
      <c r="D12" s="256"/>
      <c r="E12" s="256"/>
      <c r="F12" s="256"/>
      <c r="G12" s="256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355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13" x14ac:dyDescent="0.25">
      <c r="A13" s="232" t="s">
        <v>265</v>
      </c>
      <c r="B13" s="233" t="s">
        <v>142</v>
      </c>
      <c r="C13" s="257" t="s">
        <v>143</v>
      </c>
      <c r="D13" s="234"/>
      <c r="E13" s="235"/>
      <c r="F13" s="236"/>
      <c r="G13" s="236">
        <f>SUMIF(AG14:AG17,"&lt;&gt;NOR",G14:G17)</f>
        <v>0</v>
      </c>
      <c r="H13" s="236"/>
      <c r="I13" s="236">
        <f>SUM(I14:I17)</f>
        <v>0</v>
      </c>
      <c r="J13" s="236"/>
      <c r="K13" s="236">
        <f>SUM(K14:K17)</f>
        <v>0</v>
      </c>
      <c r="L13" s="236"/>
      <c r="M13" s="236">
        <f>SUM(M14:M17)</f>
        <v>0</v>
      </c>
      <c r="N13" s="235"/>
      <c r="O13" s="235">
        <f>SUM(O14:O17)</f>
        <v>3.79</v>
      </c>
      <c r="P13" s="235"/>
      <c r="Q13" s="235">
        <f>SUM(Q14:Q17)</f>
        <v>0</v>
      </c>
      <c r="R13" s="236"/>
      <c r="S13" s="236"/>
      <c r="T13" s="237"/>
      <c r="U13" s="231"/>
      <c r="V13" s="231">
        <f>SUM(V14:V17)</f>
        <v>4.82</v>
      </c>
      <c r="W13" s="231"/>
      <c r="X13" s="231"/>
      <c r="AG13" t="s">
        <v>266</v>
      </c>
    </row>
    <row r="14" spans="1:60" outlineLevel="1" x14ac:dyDescent="0.25">
      <c r="A14" s="242">
        <v>3</v>
      </c>
      <c r="B14" s="243" t="s">
        <v>2098</v>
      </c>
      <c r="C14" s="258" t="s">
        <v>2099</v>
      </c>
      <c r="D14" s="244" t="s">
        <v>281</v>
      </c>
      <c r="E14" s="245">
        <v>1.5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21</v>
      </c>
      <c r="M14" s="247">
        <f>G14*(1+L14/100)</f>
        <v>0</v>
      </c>
      <c r="N14" s="245">
        <v>2.5249999999999999</v>
      </c>
      <c r="O14" s="245">
        <f>ROUND(E14*N14,2)</f>
        <v>3.79</v>
      </c>
      <c r="P14" s="245">
        <v>0</v>
      </c>
      <c r="Q14" s="245">
        <f>ROUND(E14*P14,2)</f>
        <v>0</v>
      </c>
      <c r="R14" s="247" t="s">
        <v>2097</v>
      </c>
      <c r="S14" s="247" t="s">
        <v>801</v>
      </c>
      <c r="T14" s="248" t="s">
        <v>801</v>
      </c>
      <c r="U14" s="224">
        <v>3.2130000000000001</v>
      </c>
      <c r="V14" s="224">
        <f>ROUND(E14*U14,2)</f>
        <v>4.82</v>
      </c>
      <c r="W14" s="224"/>
      <c r="X14" s="224" t="s">
        <v>272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416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72" t="s">
        <v>2100</v>
      </c>
      <c r="D15" s="267"/>
      <c r="E15" s="267"/>
      <c r="F15" s="267"/>
      <c r="G15" s="267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827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73" t="s">
        <v>2101</v>
      </c>
      <c r="D16" s="268"/>
      <c r="E16" s="268"/>
      <c r="F16" s="268"/>
      <c r="G16" s="268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13"/>
      <c r="Z16" s="213"/>
      <c r="AA16" s="213"/>
      <c r="AB16" s="213"/>
      <c r="AC16" s="213"/>
      <c r="AD16" s="213"/>
      <c r="AE16" s="213"/>
      <c r="AF16" s="213"/>
      <c r="AG16" s="213" t="s">
        <v>355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9">
        <v>4</v>
      </c>
      <c r="B17" s="250" t="s">
        <v>2102</v>
      </c>
      <c r="C17" s="260" t="s">
        <v>2103</v>
      </c>
      <c r="D17" s="251" t="s">
        <v>388</v>
      </c>
      <c r="E17" s="252">
        <v>1</v>
      </c>
      <c r="F17" s="253"/>
      <c r="G17" s="254">
        <f>ROUND(E17*F17,2)</f>
        <v>0</v>
      </c>
      <c r="H17" s="253"/>
      <c r="I17" s="254">
        <f>ROUND(E17*H17,2)</f>
        <v>0</v>
      </c>
      <c r="J17" s="253"/>
      <c r="K17" s="254">
        <f>ROUND(E17*J17,2)</f>
        <v>0</v>
      </c>
      <c r="L17" s="254">
        <v>21</v>
      </c>
      <c r="M17" s="254">
        <f>G17*(1+L17/100)</f>
        <v>0</v>
      </c>
      <c r="N17" s="252">
        <v>0</v>
      </c>
      <c r="O17" s="252">
        <f>ROUND(E17*N17,2)</f>
        <v>0</v>
      </c>
      <c r="P17" s="252">
        <v>0</v>
      </c>
      <c r="Q17" s="252">
        <f>ROUND(E17*P17,2)</f>
        <v>0</v>
      </c>
      <c r="R17" s="254"/>
      <c r="S17" s="254" t="s">
        <v>414</v>
      </c>
      <c r="T17" s="255" t="s">
        <v>420</v>
      </c>
      <c r="U17" s="224">
        <v>0</v>
      </c>
      <c r="V17" s="224">
        <f>ROUND(E17*U17,2)</f>
        <v>0</v>
      </c>
      <c r="W17" s="224"/>
      <c r="X17" s="224" t="s">
        <v>272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416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13" x14ac:dyDescent="0.25">
      <c r="A18" s="232" t="s">
        <v>265</v>
      </c>
      <c r="B18" s="233" t="s">
        <v>149</v>
      </c>
      <c r="C18" s="257" t="s">
        <v>150</v>
      </c>
      <c r="D18" s="234"/>
      <c r="E18" s="235"/>
      <c r="F18" s="236"/>
      <c r="G18" s="236">
        <f>SUMIF(AG19:AG19,"&lt;&gt;NOR",G19:G19)</f>
        <v>0</v>
      </c>
      <c r="H18" s="236"/>
      <c r="I18" s="236">
        <f>SUM(I19:I19)</f>
        <v>0</v>
      </c>
      <c r="J18" s="236"/>
      <c r="K18" s="236">
        <f>SUM(K19:K19)</f>
        <v>0</v>
      </c>
      <c r="L18" s="236"/>
      <c r="M18" s="236">
        <f>SUM(M19:M19)</f>
        <v>0</v>
      </c>
      <c r="N18" s="235"/>
      <c r="O18" s="235">
        <f>SUM(O19:O19)</f>
        <v>0</v>
      </c>
      <c r="P18" s="235"/>
      <c r="Q18" s="235">
        <f>SUM(Q19:Q19)</f>
        <v>2.2000000000000002</v>
      </c>
      <c r="R18" s="236"/>
      <c r="S18" s="236"/>
      <c r="T18" s="237"/>
      <c r="U18" s="231"/>
      <c r="V18" s="231">
        <f>SUM(V19:V19)</f>
        <v>2.94</v>
      </c>
      <c r="W18" s="231"/>
      <c r="X18" s="231"/>
      <c r="AG18" t="s">
        <v>266</v>
      </c>
    </row>
    <row r="19" spans="1:60" ht="20" outlineLevel="1" x14ac:dyDescent="0.25">
      <c r="A19" s="249">
        <v>5</v>
      </c>
      <c r="B19" s="250" t="s">
        <v>2104</v>
      </c>
      <c r="C19" s="260" t="s">
        <v>2105</v>
      </c>
      <c r="D19" s="251" t="s">
        <v>281</v>
      </c>
      <c r="E19" s="252">
        <v>1</v>
      </c>
      <c r="F19" s="253"/>
      <c r="G19" s="254">
        <f>ROUND(E19*F19,2)</f>
        <v>0</v>
      </c>
      <c r="H19" s="253"/>
      <c r="I19" s="254">
        <f>ROUND(E19*H19,2)</f>
        <v>0</v>
      </c>
      <c r="J19" s="253"/>
      <c r="K19" s="254">
        <f>ROUND(E19*J19,2)</f>
        <v>0</v>
      </c>
      <c r="L19" s="254">
        <v>21</v>
      </c>
      <c r="M19" s="254">
        <f>G19*(1+L19/100)</f>
        <v>0</v>
      </c>
      <c r="N19" s="252">
        <v>0</v>
      </c>
      <c r="O19" s="252">
        <f>ROUND(E19*N19,2)</f>
        <v>0</v>
      </c>
      <c r="P19" s="252">
        <v>2.2000000000000002</v>
      </c>
      <c r="Q19" s="252">
        <f>ROUND(E19*P19,2)</f>
        <v>2.2000000000000002</v>
      </c>
      <c r="R19" s="254" t="s">
        <v>2106</v>
      </c>
      <c r="S19" s="254" t="s">
        <v>801</v>
      </c>
      <c r="T19" s="255" t="s">
        <v>801</v>
      </c>
      <c r="U19" s="224">
        <v>2.9369999999999998</v>
      </c>
      <c r="V19" s="224">
        <f>ROUND(E19*U19,2)</f>
        <v>2.94</v>
      </c>
      <c r="W19" s="224"/>
      <c r="X19" s="224" t="s">
        <v>272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416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13" x14ac:dyDescent="0.25">
      <c r="A20" s="232" t="s">
        <v>265</v>
      </c>
      <c r="B20" s="233" t="s">
        <v>151</v>
      </c>
      <c r="C20" s="257" t="s">
        <v>152</v>
      </c>
      <c r="D20" s="234"/>
      <c r="E20" s="235"/>
      <c r="F20" s="236"/>
      <c r="G20" s="236">
        <f>SUMIF(AG21:AG23,"&lt;&gt;NOR",G21:G23)</f>
        <v>0</v>
      </c>
      <c r="H20" s="236"/>
      <c r="I20" s="236">
        <f>SUM(I21:I23)</f>
        <v>0</v>
      </c>
      <c r="J20" s="236"/>
      <c r="K20" s="236">
        <f>SUM(K21:K23)</f>
        <v>0</v>
      </c>
      <c r="L20" s="236"/>
      <c r="M20" s="236">
        <f>SUM(M21:M23)</f>
        <v>0</v>
      </c>
      <c r="N20" s="235"/>
      <c r="O20" s="235">
        <f>SUM(O21:O23)</f>
        <v>0</v>
      </c>
      <c r="P20" s="235"/>
      <c r="Q20" s="235">
        <f>SUM(Q21:Q23)</f>
        <v>2.6</v>
      </c>
      <c r="R20" s="236"/>
      <c r="S20" s="236"/>
      <c r="T20" s="237"/>
      <c r="U20" s="231"/>
      <c r="V20" s="231">
        <f>SUM(V21:V23)</f>
        <v>0</v>
      </c>
      <c r="W20" s="231"/>
      <c r="X20" s="231"/>
      <c r="AG20" t="s">
        <v>266</v>
      </c>
    </row>
    <row r="21" spans="1:60" ht="20" outlineLevel="1" x14ac:dyDescent="0.25">
      <c r="A21" s="242">
        <v>6</v>
      </c>
      <c r="B21" s="243" t="s">
        <v>2107</v>
      </c>
      <c r="C21" s="258" t="s">
        <v>2108</v>
      </c>
      <c r="D21" s="244" t="s">
        <v>281</v>
      </c>
      <c r="E21" s="245">
        <v>1.3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21</v>
      </c>
      <c r="M21" s="247">
        <f>G21*(1+L21/100)</f>
        <v>0</v>
      </c>
      <c r="N21" s="245">
        <v>1.82E-3</v>
      </c>
      <c r="O21" s="245">
        <f>ROUND(E21*N21,2)</f>
        <v>0</v>
      </c>
      <c r="P21" s="245">
        <v>2</v>
      </c>
      <c r="Q21" s="245">
        <f>ROUND(E21*P21,2)</f>
        <v>2.6</v>
      </c>
      <c r="R21" s="247" t="s">
        <v>2106</v>
      </c>
      <c r="S21" s="247" t="s">
        <v>801</v>
      </c>
      <c r="T21" s="248" t="s">
        <v>801</v>
      </c>
      <c r="U21" s="224">
        <v>0</v>
      </c>
      <c r="V21" s="224">
        <f>ROUND(E21*U21,2)</f>
        <v>0</v>
      </c>
      <c r="W21" s="224"/>
      <c r="X21" s="224" t="s">
        <v>272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273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72" t="s">
        <v>2109</v>
      </c>
      <c r="D22" s="267"/>
      <c r="E22" s="267"/>
      <c r="F22" s="267"/>
      <c r="G22" s="267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13"/>
      <c r="Z22" s="213"/>
      <c r="AA22" s="213"/>
      <c r="AB22" s="213"/>
      <c r="AC22" s="213"/>
      <c r="AD22" s="213"/>
      <c r="AE22" s="213"/>
      <c r="AF22" s="213"/>
      <c r="AG22" s="213" t="s">
        <v>827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69" t="str">
        <f>C22</f>
        <v>základovém nebo nadzákladovém, včetně pomocného lešení o výšce podlahy do 1900 mm a pro zatížení do 1,5 kPa  (150 kg/m2),</v>
      </c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73" t="s">
        <v>1239</v>
      </c>
      <c r="D23" s="268"/>
      <c r="E23" s="268"/>
      <c r="F23" s="268"/>
      <c r="G23" s="268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13"/>
      <c r="Z23" s="213"/>
      <c r="AA23" s="213"/>
      <c r="AB23" s="213"/>
      <c r="AC23" s="213"/>
      <c r="AD23" s="213"/>
      <c r="AE23" s="213"/>
      <c r="AF23" s="213"/>
      <c r="AG23" s="213" t="s">
        <v>355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13" x14ac:dyDescent="0.25">
      <c r="A24" s="232" t="s">
        <v>265</v>
      </c>
      <c r="B24" s="233" t="s">
        <v>182</v>
      </c>
      <c r="C24" s="257" t="s">
        <v>183</v>
      </c>
      <c r="D24" s="234"/>
      <c r="E24" s="235"/>
      <c r="F24" s="236"/>
      <c r="G24" s="236">
        <f>SUMIF(AG25:AG25,"&lt;&gt;NOR",G25:G25)</f>
        <v>0</v>
      </c>
      <c r="H24" s="236"/>
      <c r="I24" s="236">
        <f>SUM(I25:I25)</f>
        <v>0</v>
      </c>
      <c r="J24" s="236"/>
      <c r="K24" s="236">
        <f>SUM(K25:K25)</f>
        <v>0</v>
      </c>
      <c r="L24" s="236"/>
      <c r="M24" s="236">
        <f>SUM(M25:M25)</f>
        <v>0</v>
      </c>
      <c r="N24" s="235"/>
      <c r="O24" s="235">
        <f>SUM(O25:O25)</f>
        <v>0</v>
      </c>
      <c r="P24" s="235"/>
      <c r="Q24" s="235">
        <f>SUM(Q25:Q25)</f>
        <v>0</v>
      </c>
      <c r="R24" s="236"/>
      <c r="S24" s="236"/>
      <c r="T24" s="237"/>
      <c r="U24" s="231"/>
      <c r="V24" s="231">
        <f>SUM(V25:V25)</f>
        <v>3.86</v>
      </c>
      <c r="W24" s="231"/>
      <c r="X24" s="231"/>
      <c r="AG24" t="s">
        <v>266</v>
      </c>
    </row>
    <row r="25" spans="1:60" outlineLevel="1" x14ac:dyDescent="0.25">
      <c r="A25" s="249">
        <v>7</v>
      </c>
      <c r="B25" s="250" t="s">
        <v>2110</v>
      </c>
      <c r="C25" s="260" t="s">
        <v>2111</v>
      </c>
      <c r="D25" s="251" t="s">
        <v>388</v>
      </c>
      <c r="E25" s="252">
        <v>2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0</v>
      </c>
      <c r="O25" s="252">
        <f>ROUND(E25*N25,2)</f>
        <v>0</v>
      </c>
      <c r="P25" s="252">
        <v>0</v>
      </c>
      <c r="Q25" s="252">
        <f>ROUND(E25*P25,2)</f>
        <v>0</v>
      </c>
      <c r="R25" s="254" t="s">
        <v>2112</v>
      </c>
      <c r="S25" s="254" t="s">
        <v>801</v>
      </c>
      <c r="T25" s="255" t="s">
        <v>801</v>
      </c>
      <c r="U25" s="224">
        <v>1.93</v>
      </c>
      <c r="V25" s="224">
        <f>ROUND(E25*U25,2)</f>
        <v>3.86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366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13" x14ac:dyDescent="0.25">
      <c r="A26" s="232" t="s">
        <v>265</v>
      </c>
      <c r="B26" s="233" t="s">
        <v>209</v>
      </c>
      <c r="C26" s="257" t="s">
        <v>210</v>
      </c>
      <c r="D26" s="234"/>
      <c r="E26" s="235"/>
      <c r="F26" s="236"/>
      <c r="G26" s="236">
        <f>SUMIF(AG27:AG35,"&lt;&gt;NOR",G27:G35)</f>
        <v>0</v>
      </c>
      <c r="H26" s="236"/>
      <c r="I26" s="236">
        <f>SUM(I27:I35)</f>
        <v>0</v>
      </c>
      <c r="J26" s="236"/>
      <c r="K26" s="236">
        <f>SUM(K27:K35)</f>
        <v>0</v>
      </c>
      <c r="L26" s="236"/>
      <c r="M26" s="236">
        <f>SUM(M27:M35)</f>
        <v>0</v>
      </c>
      <c r="N26" s="235"/>
      <c r="O26" s="235">
        <f>SUM(O27:O35)</f>
        <v>0.11</v>
      </c>
      <c r="P26" s="235"/>
      <c r="Q26" s="235">
        <f>SUM(Q27:Q35)</f>
        <v>0</v>
      </c>
      <c r="R26" s="236"/>
      <c r="S26" s="236"/>
      <c r="T26" s="237"/>
      <c r="U26" s="231"/>
      <c r="V26" s="231">
        <f>SUM(V27:V35)</f>
        <v>0</v>
      </c>
      <c r="W26" s="231"/>
      <c r="X26" s="231"/>
      <c r="AG26" t="s">
        <v>266</v>
      </c>
    </row>
    <row r="27" spans="1:60" outlineLevel="1" x14ac:dyDescent="0.25">
      <c r="A27" s="242">
        <v>8</v>
      </c>
      <c r="B27" s="243" t="s">
        <v>2113</v>
      </c>
      <c r="C27" s="258" t="s">
        <v>2114</v>
      </c>
      <c r="D27" s="244" t="s">
        <v>1303</v>
      </c>
      <c r="E27" s="245">
        <v>150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21</v>
      </c>
      <c r="M27" s="247">
        <f>G27*(1+L27/100)</f>
        <v>0</v>
      </c>
      <c r="N27" s="245">
        <v>8.0000000000000007E-5</v>
      </c>
      <c r="O27" s="245">
        <f>ROUND(E27*N27,2)</f>
        <v>0.01</v>
      </c>
      <c r="P27" s="245">
        <v>0</v>
      </c>
      <c r="Q27" s="245">
        <f>ROUND(E27*P27,2)</f>
        <v>0</v>
      </c>
      <c r="R27" s="247"/>
      <c r="S27" s="247" t="s">
        <v>801</v>
      </c>
      <c r="T27" s="248" t="s">
        <v>801</v>
      </c>
      <c r="U27" s="224">
        <v>0</v>
      </c>
      <c r="V27" s="224">
        <f>ROUND(E27*U27,2)</f>
        <v>0</v>
      </c>
      <c r="W27" s="224"/>
      <c r="X27" s="224" t="s">
        <v>272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2115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20"/>
      <c r="B28" s="221"/>
      <c r="C28" s="261" t="s">
        <v>1239</v>
      </c>
      <c r="D28" s="256"/>
      <c r="E28" s="256"/>
      <c r="F28" s="256"/>
      <c r="G28" s="256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13"/>
      <c r="Z28" s="213"/>
      <c r="AA28" s="213"/>
      <c r="AB28" s="213"/>
      <c r="AC28" s="213"/>
      <c r="AD28" s="213"/>
      <c r="AE28" s="213"/>
      <c r="AF28" s="213"/>
      <c r="AG28" s="213" t="s">
        <v>355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42">
        <v>9</v>
      </c>
      <c r="B29" s="243" t="s">
        <v>2116</v>
      </c>
      <c r="C29" s="258" t="s">
        <v>2117</v>
      </c>
      <c r="D29" s="244" t="s">
        <v>2118</v>
      </c>
      <c r="E29" s="245">
        <v>0.5</v>
      </c>
      <c r="F29" s="246"/>
      <c r="G29" s="247">
        <f>ROUND(E29*F29,2)</f>
        <v>0</v>
      </c>
      <c r="H29" s="246"/>
      <c r="I29" s="247">
        <f>ROUND(E29*H29,2)</f>
        <v>0</v>
      </c>
      <c r="J29" s="246"/>
      <c r="K29" s="247">
        <f>ROUND(E29*J29,2)</f>
        <v>0</v>
      </c>
      <c r="L29" s="247">
        <v>21</v>
      </c>
      <c r="M29" s="247">
        <f>G29*(1+L29/100)</f>
        <v>0</v>
      </c>
      <c r="N29" s="245">
        <v>6.0000000000000002E-5</v>
      </c>
      <c r="O29" s="245">
        <f>ROUND(E29*N29,2)</f>
        <v>0</v>
      </c>
      <c r="P29" s="245">
        <v>0</v>
      </c>
      <c r="Q29" s="245">
        <f>ROUND(E29*P29,2)</f>
        <v>0</v>
      </c>
      <c r="R29" s="247"/>
      <c r="S29" s="247" t="s">
        <v>414</v>
      </c>
      <c r="T29" s="248" t="s">
        <v>420</v>
      </c>
      <c r="U29" s="224">
        <v>0</v>
      </c>
      <c r="V29" s="224">
        <f>ROUND(E29*U29,2)</f>
        <v>0</v>
      </c>
      <c r="W29" s="224"/>
      <c r="X29" s="224" t="s">
        <v>272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366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61" t="s">
        <v>1239</v>
      </c>
      <c r="D30" s="256"/>
      <c r="E30" s="256"/>
      <c r="F30" s="256"/>
      <c r="G30" s="256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13"/>
      <c r="Z30" s="213"/>
      <c r="AA30" s="213"/>
      <c r="AB30" s="213"/>
      <c r="AC30" s="213"/>
      <c r="AD30" s="213"/>
      <c r="AE30" s="213"/>
      <c r="AF30" s="213"/>
      <c r="AG30" s="213" t="s">
        <v>355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42">
        <v>10</v>
      </c>
      <c r="B31" s="243" t="s">
        <v>2119</v>
      </c>
      <c r="C31" s="258" t="s">
        <v>2120</v>
      </c>
      <c r="D31" s="244" t="s">
        <v>388</v>
      </c>
      <c r="E31" s="245">
        <v>1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21</v>
      </c>
      <c r="M31" s="247">
        <f>G31*(1+L31/100)</f>
        <v>0</v>
      </c>
      <c r="N31" s="245">
        <v>6.0000000000000002E-5</v>
      </c>
      <c r="O31" s="245">
        <f>ROUND(E31*N31,2)</f>
        <v>0</v>
      </c>
      <c r="P31" s="245">
        <v>0</v>
      </c>
      <c r="Q31" s="245">
        <f>ROUND(E31*P31,2)</f>
        <v>0</v>
      </c>
      <c r="R31" s="247"/>
      <c r="S31" s="247" t="s">
        <v>414</v>
      </c>
      <c r="T31" s="248" t="s">
        <v>420</v>
      </c>
      <c r="U31" s="224">
        <v>0</v>
      </c>
      <c r="V31" s="224">
        <f>ROUND(E31*U31,2)</f>
        <v>0</v>
      </c>
      <c r="W31" s="224"/>
      <c r="X31" s="224" t="s">
        <v>272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366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20"/>
      <c r="B32" s="221"/>
      <c r="C32" s="261" t="s">
        <v>1239</v>
      </c>
      <c r="D32" s="256"/>
      <c r="E32" s="256"/>
      <c r="F32" s="256"/>
      <c r="G32" s="256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13"/>
      <c r="Z32" s="213"/>
      <c r="AA32" s="213"/>
      <c r="AB32" s="213"/>
      <c r="AC32" s="213"/>
      <c r="AD32" s="213"/>
      <c r="AE32" s="213"/>
      <c r="AF32" s="213"/>
      <c r="AG32" s="213" t="s">
        <v>355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ht="20" outlineLevel="1" x14ac:dyDescent="0.25">
      <c r="A33" s="242">
        <v>11</v>
      </c>
      <c r="B33" s="243" t="s">
        <v>2121</v>
      </c>
      <c r="C33" s="258" t="s">
        <v>2122</v>
      </c>
      <c r="D33" s="244" t="s">
        <v>347</v>
      </c>
      <c r="E33" s="245">
        <v>0.1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21</v>
      </c>
      <c r="M33" s="247">
        <f>G33*(1+L33/100)</f>
        <v>0</v>
      </c>
      <c r="N33" s="245">
        <v>1</v>
      </c>
      <c r="O33" s="245">
        <f>ROUND(E33*N33,2)</f>
        <v>0.1</v>
      </c>
      <c r="P33" s="245">
        <v>0</v>
      </c>
      <c r="Q33" s="245">
        <f>ROUND(E33*P33,2)</f>
        <v>0</v>
      </c>
      <c r="R33" s="247" t="s">
        <v>800</v>
      </c>
      <c r="S33" s="247" t="s">
        <v>1279</v>
      </c>
      <c r="T33" s="248" t="s">
        <v>1279</v>
      </c>
      <c r="U33" s="224">
        <v>0</v>
      </c>
      <c r="V33" s="224">
        <f>ROUND(E33*U33,2)</f>
        <v>0</v>
      </c>
      <c r="W33" s="224"/>
      <c r="X33" s="224" t="s">
        <v>529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2004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/>
      <c r="B34" s="221"/>
      <c r="C34" s="261" t="s">
        <v>1239</v>
      </c>
      <c r="D34" s="256"/>
      <c r="E34" s="256"/>
      <c r="F34" s="256"/>
      <c r="G34" s="256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13"/>
      <c r="Z34" s="213"/>
      <c r="AA34" s="213"/>
      <c r="AB34" s="213"/>
      <c r="AC34" s="213"/>
      <c r="AD34" s="213"/>
      <c r="AE34" s="213"/>
      <c r="AF34" s="213"/>
      <c r="AG34" s="213" t="s">
        <v>355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20" outlineLevel="1" x14ac:dyDescent="0.25">
      <c r="A35" s="249">
        <v>12</v>
      </c>
      <c r="B35" s="250" t="s">
        <v>2123</v>
      </c>
      <c r="C35" s="260" t="s">
        <v>2124</v>
      </c>
      <c r="D35" s="251" t="s">
        <v>388</v>
      </c>
      <c r="E35" s="252">
        <v>1</v>
      </c>
      <c r="F35" s="253"/>
      <c r="G35" s="254">
        <f>ROUND(E35*F35,2)</f>
        <v>0</v>
      </c>
      <c r="H35" s="253"/>
      <c r="I35" s="254">
        <f>ROUND(E35*H35,2)</f>
        <v>0</v>
      </c>
      <c r="J35" s="253"/>
      <c r="K35" s="254">
        <f>ROUND(E35*J35,2)</f>
        <v>0</v>
      </c>
      <c r="L35" s="254">
        <v>21</v>
      </c>
      <c r="M35" s="254">
        <f>G35*(1+L35/100)</f>
        <v>0</v>
      </c>
      <c r="N35" s="252">
        <v>1.6000000000000001E-3</v>
      </c>
      <c r="O35" s="252">
        <f>ROUND(E35*N35,2)</f>
        <v>0</v>
      </c>
      <c r="P35" s="252">
        <v>0</v>
      </c>
      <c r="Q35" s="252">
        <f>ROUND(E35*P35,2)</f>
        <v>0</v>
      </c>
      <c r="R35" s="254" t="s">
        <v>800</v>
      </c>
      <c r="S35" s="254" t="s">
        <v>801</v>
      </c>
      <c r="T35" s="255" t="s">
        <v>801</v>
      </c>
      <c r="U35" s="224">
        <v>0</v>
      </c>
      <c r="V35" s="224">
        <f>ROUND(E35*U35,2)</f>
        <v>0</v>
      </c>
      <c r="W35" s="224"/>
      <c r="X35" s="224" t="s">
        <v>529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2004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13" x14ac:dyDescent="0.25">
      <c r="A36" s="232" t="s">
        <v>265</v>
      </c>
      <c r="B36" s="233" t="s">
        <v>233</v>
      </c>
      <c r="C36" s="257" t="s">
        <v>234</v>
      </c>
      <c r="D36" s="234"/>
      <c r="E36" s="235"/>
      <c r="F36" s="236"/>
      <c r="G36" s="236">
        <f>SUMIF(AG37:AG53,"&lt;&gt;NOR",G37:G53)</f>
        <v>0</v>
      </c>
      <c r="H36" s="236"/>
      <c r="I36" s="236">
        <f>SUM(I37:I53)</f>
        <v>0</v>
      </c>
      <c r="J36" s="236"/>
      <c r="K36" s="236">
        <f>SUM(K37:K53)</f>
        <v>0</v>
      </c>
      <c r="L36" s="236"/>
      <c r="M36" s="236">
        <f>SUM(M37:M53)</f>
        <v>0</v>
      </c>
      <c r="N36" s="235"/>
      <c r="O36" s="235">
        <f>SUM(O37:O53)</f>
        <v>0</v>
      </c>
      <c r="P36" s="235"/>
      <c r="Q36" s="235">
        <f>SUM(Q37:Q53)</f>
        <v>0</v>
      </c>
      <c r="R36" s="236"/>
      <c r="S36" s="236"/>
      <c r="T36" s="237"/>
      <c r="U36" s="231"/>
      <c r="V36" s="231">
        <f>SUM(V37:V53)</f>
        <v>0.04</v>
      </c>
      <c r="W36" s="231"/>
      <c r="X36" s="231"/>
      <c r="AG36" t="s">
        <v>266</v>
      </c>
    </row>
    <row r="37" spans="1:60" outlineLevel="1" x14ac:dyDescent="0.25">
      <c r="A37" s="242">
        <v>13</v>
      </c>
      <c r="B37" s="243" t="s">
        <v>2125</v>
      </c>
      <c r="C37" s="258" t="s">
        <v>2126</v>
      </c>
      <c r="D37" s="244" t="s">
        <v>347</v>
      </c>
      <c r="E37" s="245">
        <v>1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21</v>
      </c>
      <c r="M37" s="247">
        <f>G37*(1+L37/100)</f>
        <v>0</v>
      </c>
      <c r="N37" s="245">
        <v>0</v>
      </c>
      <c r="O37" s="245">
        <f>ROUND(E37*N37,2)</f>
        <v>0</v>
      </c>
      <c r="P37" s="245">
        <v>0</v>
      </c>
      <c r="Q37" s="245">
        <f>ROUND(E37*P37,2)</f>
        <v>0</v>
      </c>
      <c r="R37" s="247" t="s">
        <v>2127</v>
      </c>
      <c r="S37" s="247" t="s">
        <v>801</v>
      </c>
      <c r="T37" s="248" t="s">
        <v>801</v>
      </c>
      <c r="U37" s="224">
        <v>0</v>
      </c>
      <c r="V37" s="224">
        <f>ROUND(E37*U37,2)</f>
        <v>0</v>
      </c>
      <c r="W37" s="224"/>
      <c r="X37" s="224" t="s">
        <v>272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2128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72" t="s">
        <v>2129</v>
      </c>
      <c r="D38" s="267"/>
      <c r="E38" s="267"/>
      <c r="F38" s="267"/>
      <c r="G38" s="267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13"/>
      <c r="Z38" s="213"/>
      <c r="AA38" s="213"/>
      <c r="AB38" s="213"/>
      <c r="AC38" s="213"/>
      <c r="AD38" s="213"/>
      <c r="AE38" s="213"/>
      <c r="AF38" s="213"/>
      <c r="AG38" s="213" t="s">
        <v>827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73" t="s">
        <v>1239</v>
      </c>
      <c r="D39" s="268"/>
      <c r="E39" s="268"/>
      <c r="F39" s="268"/>
      <c r="G39" s="268"/>
      <c r="H39" s="224"/>
      <c r="I39" s="224"/>
      <c r="J39" s="224"/>
      <c r="K39" s="224"/>
      <c r="L39" s="224"/>
      <c r="M39" s="224"/>
      <c r="N39" s="223"/>
      <c r="O39" s="223"/>
      <c r="P39" s="223"/>
      <c r="Q39" s="223"/>
      <c r="R39" s="224"/>
      <c r="S39" s="224"/>
      <c r="T39" s="224"/>
      <c r="U39" s="224"/>
      <c r="V39" s="224"/>
      <c r="W39" s="224"/>
      <c r="X39" s="224"/>
      <c r="Y39" s="213"/>
      <c r="Z39" s="213"/>
      <c r="AA39" s="213"/>
      <c r="AB39" s="213"/>
      <c r="AC39" s="213"/>
      <c r="AD39" s="213"/>
      <c r="AE39" s="213"/>
      <c r="AF39" s="213"/>
      <c r="AG39" s="213" t="s">
        <v>355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42">
        <v>14</v>
      </c>
      <c r="B40" s="243" t="s">
        <v>2130</v>
      </c>
      <c r="C40" s="258" t="s">
        <v>2131</v>
      </c>
      <c r="D40" s="244" t="s">
        <v>347</v>
      </c>
      <c r="E40" s="245">
        <v>1</v>
      </c>
      <c r="F40" s="246"/>
      <c r="G40" s="247">
        <f>ROUND(E40*F40,2)</f>
        <v>0</v>
      </c>
      <c r="H40" s="246"/>
      <c r="I40" s="247">
        <f>ROUND(E40*H40,2)</f>
        <v>0</v>
      </c>
      <c r="J40" s="246"/>
      <c r="K40" s="247">
        <f>ROUND(E40*J40,2)</f>
        <v>0</v>
      </c>
      <c r="L40" s="247">
        <v>21</v>
      </c>
      <c r="M40" s="247">
        <f>G40*(1+L40/100)</f>
        <v>0</v>
      </c>
      <c r="N40" s="245">
        <v>0</v>
      </c>
      <c r="O40" s="245">
        <f>ROUND(E40*N40,2)</f>
        <v>0</v>
      </c>
      <c r="P40" s="245">
        <v>0</v>
      </c>
      <c r="Q40" s="245">
        <f>ROUND(E40*P40,2)</f>
        <v>0</v>
      </c>
      <c r="R40" s="247" t="s">
        <v>2106</v>
      </c>
      <c r="S40" s="247" t="s">
        <v>801</v>
      </c>
      <c r="T40" s="248" t="s">
        <v>801</v>
      </c>
      <c r="U40" s="224">
        <v>0</v>
      </c>
      <c r="V40" s="224">
        <f>ROUND(E40*U40,2)</f>
        <v>0</v>
      </c>
      <c r="W40" s="224"/>
      <c r="X40" s="224" t="s">
        <v>272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2128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61" t="s">
        <v>1239</v>
      </c>
      <c r="D41" s="256"/>
      <c r="E41" s="256"/>
      <c r="F41" s="256"/>
      <c r="G41" s="256"/>
      <c r="H41" s="224"/>
      <c r="I41" s="224"/>
      <c r="J41" s="224"/>
      <c r="K41" s="224"/>
      <c r="L41" s="224"/>
      <c r="M41" s="224"/>
      <c r="N41" s="223"/>
      <c r="O41" s="223"/>
      <c r="P41" s="223"/>
      <c r="Q41" s="223"/>
      <c r="R41" s="224"/>
      <c r="S41" s="224"/>
      <c r="T41" s="224"/>
      <c r="U41" s="224"/>
      <c r="V41" s="224"/>
      <c r="W41" s="224"/>
      <c r="X41" s="224"/>
      <c r="Y41" s="213"/>
      <c r="Z41" s="213"/>
      <c r="AA41" s="213"/>
      <c r="AB41" s="213"/>
      <c r="AC41" s="213"/>
      <c r="AD41" s="213"/>
      <c r="AE41" s="213"/>
      <c r="AF41" s="213"/>
      <c r="AG41" s="213" t="s">
        <v>355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20" outlineLevel="1" x14ac:dyDescent="0.25">
      <c r="A42" s="242">
        <v>15</v>
      </c>
      <c r="B42" s="243" t="s">
        <v>2132</v>
      </c>
      <c r="C42" s="258" t="s">
        <v>2133</v>
      </c>
      <c r="D42" s="244" t="s">
        <v>347</v>
      </c>
      <c r="E42" s="245">
        <v>1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21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 t="s">
        <v>2106</v>
      </c>
      <c r="S42" s="247" t="s">
        <v>801</v>
      </c>
      <c r="T42" s="248" t="s">
        <v>801</v>
      </c>
      <c r="U42" s="224">
        <v>0</v>
      </c>
      <c r="V42" s="224">
        <f>ROUND(E42*U42,2)</f>
        <v>0</v>
      </c>
      <c r="W42" s="224"/>
      <c r="X42" s="224" t="s">
        <v>272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2128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20"/>
      <c r="B43" s="221"/>
      <c r="C43" s="261" t="s">
        <v>1239</v>
      </c>
      <c r="D43" s="256"/>
      <c r="E43" s="256"/>
      <c r="F43" s="256"/>
      <c r="G43" s="256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13"/>
      <c r="Z43" s="213"/>
      <c r="AA43" s="213"/>
      <c r="AB43" s="213"/>
      <c r="AC43" s="213"/>
      <c r="AD43" s="213"/>
      <c r="AE43" s="213"/>
      <c r="AF43" s="213"/>
      <c r="AG43" s="213" t="s">
        <v>355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42">
        <v>16</v>
      </c>
      <c r="B44" s="243" t="s">
        <v>2134</v>
      </c>
      <c r="C44" s="258" t="s">
        <v>2135</v>
      </c>
      <c r="D44" s="244" t="s">
        <v>347</v>
      </c>
      <c r="E44" s="245">
        <v>1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21</v>
      </c>
      <c r="M44" s="247">
        <f>G44*(1+L44/100)</f>
        <v>0</v>
      </c>
      <c r="N44" s="245">
        <v>0</v>
      </c>
      <c r="O44" s="245">
        <f>ROUND(E44*N44,2)</f>
        <v>0</v>
      </c>
      <c r="P44" s="245">
        <v>0</v>
      </c>
      <c r="Q44" s="245">
        <f>ROUND(E44*P44,2)</f>
        <v>0</v>
      </c>
      <c r="R44" s="247" t="s">
        <v>2106</v>
      </c>
      <c r="S44" s="247" t="s">
        <v>801</v>
      </c>
      <c r="T44" s="248" t="s">
        <v>801</v>
      </c>
      <c r="U44" s="224">
        <v>0</v>
      </c>
      <c r="V44" s="224">
        <f>ROUND(E44*U44,2)</f>
        <v>0</v>
      </c>
      <c r="W44" s="224"/>
      <c r="X44" s="224" t="s">
        <v>272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2128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61" t="s">
        <v>1984</v>
      </c>
      <c r="D45" s="256"/>
      <c r="E45" s="256"/>
      <c r="F45" s="256"/>
      <c r="G45" s="256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13"/>
      <c r="Z45" s="213"/>
      <c r="AA45" s="213"/>
      <c r="AB45" s="213"/>
      <c r="AC45" s="213"/>
      <c r="AD45" s="213"/>
      <c r="AE45" s="213"/>
      <c r="AF45" s="213"/>
      <c r="AG45" s="213" t="s">
        <v>355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42">
        <v>17</v>
      </c>
      <c r="B46" s="243" t="s">
        <v>2136</v>
      </c>
      <c r="C46" s="258" t="s">
        <v>2137</v>
      </c>
      <c r="D46" s="244" t="s">
        <v>347</v>
      </c>
      <c r="E46" s="245">
        <v>1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21</v>
      </c>
      <c r="M46" s="247">
        <f>G46*(1+L46/100)</f>
        <v>0</v>
      </c>
      <c r="N46" s="245">
        <v>0</v>
      </c>
      <c r="O46" s="245">
        <f>ROUND(E46*N46,2)</f>
        <v>0</v>
      </c>
      <c r="P46" s="245">
        <v>0</v>
      </c>
      <c r="Q46" s="245">
        <f>ROUND(E46*P46,2)</f>
        <v>0</v>
      </c>
      <c r="R46" s="247" t="s">
        <v>2106</v>
      </c>
      <c r="S46" s="247" t="s">
        <v>801</v>
      </c>
      <c r="T46" s="248" t="s">
        <v>801</v>
      </c>
      <c r="U46" s="224">
        <v>0</v>
      </c>
      <c r="V46" s="224">
        <f>ROUND(E46*U46,2)</f>
        <v>0</v>
      </c>
      <c r="W46" s="224"/>
      <c r="X46" s="224" t="s">
        <v>272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2128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61" t="s">
        <v>1984</v>
      </c>
      <c r="D47" s="256"/>
      <c r="E47" s="256"/>
      <c r="F47" s="256"/>
      <c r="G47" s="256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13"/>
      <c r="Z47" s="213"/>
      <c r="AA47" s="213"/>
      <c r="AB47" s="213"/>
      <c r="AC47" s="213"/>
      <c r="AD47" s="213"/>
      <c r="AE47" s="213"/>
      <c r="AF47" s="213"/>
      <c r="AG47" s="213" t="s">
        <v>355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42">
        <v>18</v>
      </c>
      <c r="B48" s="243" t="s">
        <v>2138</v>
      </c>
      <c r="C48" s="258" t="s">
        <v>2139</v>
      </c>
      <c r="D48" s="244" t="s">
        <v>347</v>
      </c>
      <c r="E48" s="245">
        <v>1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21</v>
      </c>
      <c r="M48" s="247">
        <f>G48*(1+L48/100)</f>
        <v>0</v>
      </c>
      <c r="N48" s="245">
        <v>0</v>
      </c>
      <c r="O48" s="245">
        <f>ROUND(E48*N48,2)</f>
        <v>0</v>
      </c>
      <c r="P48" s="245">
        <v>0</v>
      </c>
      <c r="Q48" s="245">
        <f>ROUND(E48*P48,2)</f>
        <v>0</v>
      </c>
      <c r="R48" s="247" t="s">
        <v>2106</v>
      </c>
      <c r="S48" s="247" t="s">
        <v>2140</v>
      </c>
      <c r="T48" s="248" t="s">
        <v>2140</v>
      </c>
      <c r="U48" s="224">
        <v>0</v>
      </c>
      <c r="V48" s="224">
        <f>ROUND(E48*U48,2)</f>
        <v>0</v>
      </c>
      <c r="W48" s="224"/>
      <c r="X48" s="224" t="s">
        <v>272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2128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61" t="s">
        <v>1984</v>
      </c>
      <c r="D49" s="256"/>
      <c r="E49" s="256"/>
      <c r="F49" s="256"/>
      <c r="G49" s="256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13"/>
      <c r="Z49" s="213"/>
      <c r="AA49" s="213"/>
      <c r="AB49" s="213"/>
      <c r="AC49" s="213"/>
      <c r="AD49" s="213"/>
      <c r="AE49" s="213"/>
      <c r="AF49" s="213"/>
      <c r="AG49" s="213" t="s">
        <v>355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42">
        <v>19</v>
      </c>
      <c r="B50" s="243" t="s">
        <v>2141</v>
      </c>
      <c r="C50" s="258" t="s">
        <v>2142</v>
      </c>
      <c r="D50" s="244" t="s">
        <v>347</v>
      </c>
      <c r="E50" s="245">
        <v>1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21</v>
      </c>
      <c r="M50" s="247">
        <f>G50*(1+L50/100)</f>
        <v>0</v>
      </c>
      <c r="N50" s="245">
        <v>0</v>
      </c>
      <c r="O50" s="245">
        <f>ROUND(E50*N50,2)</f>
        <v>0</v>
      </c>
      <c r="P50" s="245">
        <v>0</v>
      </c>
      <c r="Q50" s="245">
        <f>ROUND(E50*P50,2)</f>
        <v>0</v>
      </c>
      <c r="R50" s="247" t="s">
        <v>2143</v>
      </c>
      <c r="S50" s="247" t="s">
        <v>801</v>
      </c>
      <c r="T50" s="248" t="s">
        <v>801</v>
      </c>
      <c r="U50" s="224">
        <v>4.2000000000000003E-2</v>
      </c>
      <c r="V50" s="224">
        <f>ROUND(E50*U50,2)</f>
        <v>0.04</v>
      </c>
      <c r="W50" s="224"/>
      <c r="X50" s="224" t="s">
        <v>272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2128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72" t="s">
        <v>2144</v>
      </c>
      <c r="D51" s="267"/>
      <c r="E51" s="267"/>
      <c r="F51" s="267"/>
      <c r="G51" s="267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13"/>
      <c r="Z51" s="213"/>
      <c r="AA51" s="213"/>
      <c r="AB51" s="213"/>
      <c r="AC51" s="213"/>
      <c r="AD51" s="213"/>
      <c r="AE51" s="213"/>
      <c r="AF51" s="213"/>
      <c r="AG51" s="213" t="s">
        <v>827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42">
        <v>20</v>
      </c>
      <c r="B52" s="243" t="s">
        <v>2145</v>
      </c>
      <c r="C52" s="258" t="s">
        <v>2146</v>
      </c>
      <c r="D52" s="244" t="s">
        <v>347</v>
      </c>
      <c r="E52" s="245">
        <v>1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21</v>
      </c>
      <c r="M52" s="247">
        <f>G52*(1+L52/100)</f>
        <v>0</v>
      </c>
      <c r="N52" s="245">
        <v>0</v>
      </c>
      <c r="O52" s="245">
        <f>ROUND(E52*N52,2)</f>
        <v>0</v>
      </c>
      <c r="P52" s="245">
        <v>0</v>
      </c>
      <c r="Q52" s="245">
        <f>ROUND(E52*P52,2)</f>
        <v>0</v>
      </c>
      <c r="R52" s="247" t="s">
        <v>2106</v>
      </c>
      <c r="S52" s="247" t="s">
        <v>2147</v>
      </c>
      <c r="T52" s="248" t="s">
        <v>2147</v>
      </c>
      <c r="U52" s="224">
        <v>0</v>
      </c>
      <c r="V52" s="224">
        <f>ROUND(E52*U52,2)</f>
        <v>0</v>
      </c>
      <c r="W52" s="224"/>
      <c r="X52" s="224" t="s">
        <v>272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2128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20"/>
      <c r="B53" s="221"/>
      <c r="C53" s="261" t="s">
        <v>1984</v>
      </c>
      <c r="D53" s="256"/>
      <c r="E53" s="256"/>
      <c r="F53" s="256"/>
      <c r="G53" s="256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13"/>
      <c r="Z53" s="213"/>
      <c r="AA53" s="213"/>
      <c r="AB53" s="213"/>
      <c r="AC53" s="213"/>
      <c r="AD53" s="213"/>
      <c r="AE53" s="213"/>
      <c r="AF53" s="213"/>
      <c r="AG53" s="213" t="s">
        <v>355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x14ac:dyDescent="0.25">
      <c r="A54" s="3"/>
      <c r="B54" s="4"/>
      <c r="C54" s="262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AE54">
        <v>15</v>
      </c>
      <c r="AF54">
        <v>21</v>
      </c>
      <c r="AG54" t="s">
        <v>252</v>
      </c>
    </row>
    <row r="55" spans="1:60" ht="13" x14ac:dyDescent="0.25">
      <c r="A55" s="216"/>
      <c r="B55" s="217" t="s">
        <v>29</v>
      </c>
      <c r="C55" s="263"/>
      <c r="D55" s="218"/>
      <c r="E55" s="219"/>
      <c r="F55" s="219"/>
      <c r="G55" s="241">
        <f>G8+G13+G18+G20+G24+G26+G36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f>SUMIF(L7:L53,AE54,G7:G53)</f>
        <v>0</v>
      </c>
      <c r="AF55">
        <f>SUMIF(L7:L53,AF54,G7:G53)</f>
        <v>0</v>
      </c>
      <c r="AG55" t="s">
        <v>456</v>
      </c>
    </row>
    <row r="56" spans="1:60" x14ac:dyDescent="0.25">
      <c r="C56" s="264"/>
      <c r="D56" s="10"/>
      <c r="AG56" t="s">
        <v>457</v>
      </c>
    </row>
    <row r="57" spans="1:60" x14ac:dyDescent="0.25">
      <c r="D57" s="10"/>
    </row>
    <row r="58" spans="1:60" x14ac:dyDescent="0.25">
      <c r="D58" s="10"/>
    </row>
    <row r="59" spans="1:60" x14ac:dyDescent="0.25">
      <c r="D59" s="10"/>
    </row>
    <row r="60" spans="1:60" x14ac:dyDescent="0.25">
      <c r="D60" s="10"/>
    </row>
    <row r="61" spans="1:60" x14ac:dyDescent="0.25">
      <c r="D61" s="10"/>
    </row>
    <row r="62" spans="1:60" x14ac:dyDescent="0.25">
      <c r="D62" s="10"/>
    </row>
    <row r="63" spans="1:60" x14ac:dyDescent="0.25">
      <c r="D63" s="10"/>
    </row>
    <row r="64" spans="1:60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23">
    <mergeCell ref="C45:G45"/>
    <mergeCell ref="C47:G47"/>
    <mergeCell ref="C49:G49"/>
    <mergeCell ref="C51:G51"/>
    <mergeCell ref="C53:G53"/>
    <mergeCell ref="C32:G32"/>
    <mergeCell ref="C34:G34"/>
    <mergeCell ref="C38:G38"/>
    <mergeCell ref="C39:G39"/>
    <mergeCell ref="C41:G41"/>
    <mergeCell ref="C43:G43"/>
    <mergeCell ref="C15:G15"/>
    <mergeCell ref="C16:G16"/>
    <mergeCell ref="C22:G22"/>
    <mergeCell ref="C23:G23"/>
    <mergeCell ref="C28:G28"/>
    <mergeCell ref="C30:G30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160"/>
  <sheetViews>
    <sheetView showGridLines="0" topLeftCell="B16" zoomScaleNormal="100" zoomScaleSheetLayoutView="75" workbookViewId="0">
      <selection activeCell="A29" sqref="A29"/>
    </sheetView>
  </sheetViews>
  <sheetFormatPr defaultColWidth="9" defaultRowHeight="12.5" x14ac:dyDescent="0.25"/>
  <cols>
    <col min="1" max="1" width="8.453125" hidden="1" customWidth="1"/>
    <col min="2" max="2" width="13.453125" customWidth="1"/>
    <col min="3" max="3" width="7.453125" style="52" customWidth="1"/>
    <col min="4" max="4" width="13" style="52" customWidth="1"/>
    <col min="5" max="5" width="9.7265625" style="52" customWidth="1"/>
    <col min="6" max="6" width="11.7265625" customWidth="1"/>
    <col min="7" max="9" width="13" customWidth="1"/>
    <col min="10" max="10" width="5.54296875" customWidth="1"/>
    <col min="11" max="11" width="4.26953125" customWidth="1"/>
    <col min="12" max="15" width="10.7265625" customWidth="1"/>
  </cols>
  <sheetData>
    <row r="1" spans="1:15" ht="33.75" customHeight="1" x14ac:dyDescent="0.25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11" t="s">
        <v>22</v>
      </c>
      <c r="C2" s="112"/>
      <c r="D2" s="113" t="s">
        <v>44</v>
      </c>
      <c r="E2" s="114" t="s">
        <v>45</v>
      </c>
      <c r="F2" s="115"/>
      <c r="G2" s="115"/>
      <c r="H2" s="115"/>
      <c r="I2" s="115"/>
      <c r="J2" s="116"/>
      <c r="O2" s="1"/>
    </row>
    <row r="3" spans="1:15" ht="27" hidden="1" customHeight="1" x14ac:dyDescent="0.25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5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5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5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5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5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SUMIF(F81:F156,A16,I81:I156)+SUMIF(F81:F156,"PSU",I81:I156)</f>
        <v>0</v>
      </c>
      <c r="J16" s="85"/>
    </row>
    <row r="17" spans="1:10" ht="23.25" customHeight="1" x14ac:dyDescent="0.25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SUMIF(F81:F156,A17,I81:I156)</f>
        <v>0</v>
      </c>
      <c r="J17" s="85"/>
    </row>
    <row r="18" spans="1:10" ht="23.25" customHeight="1" x14ac:dyDescent="0.25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SUMIF(F81:F156,A18,I81:I156)</f>
        <v>0</v>
      </c>
      <c r="J18" s="85"/>
    </row>
    <row r="19" spans="1:10" ht="23.25" customHeight="1" x14ac:dyDescent="0.25">
      <c r="A19" s="197" t="s">
        <v>158</v>
      </c>
      <c r="B19" s="38" t="s">
        <v>27</v>
      </c>
      <c r="C19" s="62"/>
      <c r="D19" s="63"/>
      <c r="E19" s="83"/>
      <c r="F19" s="84"/>
      <c r="G19" s="83"/>
      <c r="H19" s="84"/>
      <c r="I19" s="83">
        <f>SUMIF(F81:F156,A19,I81:I156)</f>
        <v>0</v>
      </c>
      <c r="J19" s="85"/>
    </row>
    <row r="20" spans="1:10" ht="23.25" customHeight="1" x14ac:dyDescent="0.25">
      <c r="A20" s="197" t="s">
        <v>238</v>
      </c>
      <c r="B20" s="38" t="s">
        <v>28</v>
      </c>
      <c r="C20" s="62"/>
      <c r="D20" s="63"/>
      <c r="E20" s="83"/>
      <c r="F20" s="84"/>
      <c r="G20" s="83"/>
      <c r="H20" s="84"/>
      <c r="I20" s="83">
        <f>SUMIF(F81:F156,A20,I81:I156)</f>
        <v>0</v>
      </c>
      <c r="J20" s="85"/>
    </row>
    <row r="21" spans="1:10" ht="23.25" customHeight="1" x14ac:dyDescent="0.3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A27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3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81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3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5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5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5">
      <c r="A39" s="135">
        <v>1</v>
      </c>
      <c r="B39" s="146" t="s">
        <v>46</v>
      </c>
      <c r="C39" s="147"/>
      <c r="D39" s="147"/>
      <c r="E39" s="147"/>
      <c r="F39" s="148">
        <f>'SO01 R220582-101a Pol'!AE188+'SO01 R220582-101b Pol'!AE411+'SO01 R220582-201 Pol'!AE164+'SO01 R220582-202 Pol'!AE234+'SO01 R220582-203 Pol'!AE83+'SO01 R220582-204 Pol'!AE77+'SO01 R220582-205 Pol'!AE46+'SO01 R220582-206 Pol'!AE99+'SO01 R220582-207 Pol'!AE80+'SO01 R220582-208 Pol'!AE107+'SO02 R220582031 Pol'!AE152+'SO02 R220582032 Pol'!AE72+'SO02 R220582033 Pol'!AE71+'SO02 R220582034 Pol'!AE55</f>
        <v>0</v>
      </c>
      <c r="G39" s="149">
        <f>'SO01 R220582-101a Pol'!AF188+'SO01 R220582-101b Pol'!AF411+'SO01 R220582-201 Pol'!AF164+'SO01 R220582-202 Pol'!AF234+'SO01 R220582-203 Pol'!AF83+'SO01 R220582-204 Pol'!AF77+'SO01 R220582-205 Pol'!AF46+'SO01 R220582-206 Pol'!AF99+'SO01 R220582-207 Pol'!AF80+'SO01 R220582-208 Pol'!AF107+'SO02 R220582031 Pol'!AF152+'SO02 R220582032 Pol'!AF72+'SO02 R220582033 Pol'!AF71+'SO02 R220582034 Pol'!AF55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5">
      <c r="A40" s="135">
        <v>2</v>
      </c>
      <c r="B40" s="153"/>
      <c r="C40" s="154" t="s">
        <v>47</v>
      </c>
      <c r="D40" s="154"/>
      <c r="E40" s="154"/>
      <c r="F40" s="155"/>
      <c r="G40" s="156"/>
      <c r="H40" s="156"/>
      <c r="I40" s="157"/>
      <c r="J40" s="158"/>
    </row>
    <row r="41" spans="1:10" ht="25.5" customHeight="1" x14ac:dyDescent="0.25">
      <c r="A41" s="135">
        <v>2</v>
      </c>
      <c r="B41" s="153" t="s">
        <v>48</v>
      </c>
      <c r="C41" s="154" t="s">
        <v>49</v>
      </c>
      <c r="D41" s="154"/>
      <c r="E41" s="154"/>
      <c r="F41" s="155">
        <f>'SO01 R220582-101a Pol'!AE188+'SO01 R220582-101b Pol'!AE411+'SO01 R220582-201 Pol'!AE164+'SO01 R220582-202 Pol'!AE234+'SO01 R220582-203 Pol'!AE83+'SO01 R220582-204 Pol'!AE77+'SO01 R220582-205 Pol'!AE46+'SO01 R220582-206 Pol'!AE99+'SO01 R220582-207 Pol'!AE80+'SO01 R220582-208 Pol'!AE107</f>
        <v>0</v>
      </c>
      <c r="G41" s="156">
        <f>'SO01 R220582-101a Pol'!AF188+'SO01 R220582-101b Pol'!AF411+'SO01 R220582-201 Pol'!AF164+'SO01 R220582-202 Pol'!AF234+'SO01 R220582-203 Pol'!AF83+'SO01 R220582-204 Pol'!AF77+'SO01 R220582-205 Pol'!AF46+'SO01 R220582-206 Pol'!AF99+'SO01 R220582-207 Pol'!AF80+'SO01 R220582-208 Pol'!AF107</f>
        <v>0</v>
      </c>
      <c r="H41" s="156"/>
      <c r="I41" s="157">
        <f>F41+G41+H41</f>
        <v>0</v>
      </c>
      <c r="J41" s="158" t="str">
        <f>IF(CenaCelkemVypocet=0,"",I41/CenaCelkemVypocet*100)</f>
        <v/>
      </c>
    </row>
    <row r="42" spans="1:10" ht="25.5" customHeight="1" x14ac:dyDescent="0.25">
      <c r="A42" s="135">
        <v>3</v>
      </c>
      <c r="B42" s="159" t="s">
        <v>50</v>
      </c>
      <c r="C42" s="147" t="s">
        <v>51</v>
      </c>
      <c r="D42" s="147"/>
      <c r="E42" s="147"/>
      <c r="F42" s="160">
        <f>'SO01 R220582-101a Pol'!AE188</f>
        <v>0</v>
      </c>
      <c r="G42" s="150">
        <f>'SO01 R220582-101a Pol'!AF188</f>
        <v>0</v>
      </c>
      <c r="H42" s="150"/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5">
      <c r="A43" s="135">
        <v>3</v>
      </c>
      <c r="B43" s="159" t="s">
        <v>52</v>
      </c>
      <c r="C43" s="147" t="s">
        <v>53</v>
      </c>
      <c r="D43" s="147"/>
      <c r="E43" s="147"/>
      <c r="F43" s="160">
        <f>'SO01 R220582-101b Pol'!AE411</f>
        <v>0</v>
      </c>
      <c r="G43" s="150">
        <f>'SO01 R220582-101b Pol'!AF411</f>
        <v>0</v>
      </c>
      <c r="H43" s="150"/>
      <c r="I43" s="151">
        <f>F43+G43+H43</f>
        <v>0</v>
      </c>
      <c r="J43" s="152" t="str">
        <f>IF(CenaCelkemVypocet=0,"",I43/CenaCelkemVypocet*100)</f>
        <v/>
      </c>
    </row>
    <row r="44" spans="1:10" ht="25.5" customHeight="1" x14ac:dyDescent="0.25">
      <c r="A44" s="135">
        <v>3</v>
      </c>
      <c r="B44" s="159" t="s">
        <v>54</v>
      </c>
      <c r="C44" s="147" t="s">
        <v>55</v>
      </c>
      <c r="D44" s="147"/>
      <c r="E44" s="147"/>
      <c r="F44" s="160">
        <f>'SO01 R220582-201 Pol'!AE164</f>
        <v>0</v>
      </c>
      <c r="G44" s="150">
        <f>'SO01 R220582-201 Pol'!AF164</f>
        <v>0</v>
      </c>
      <c r="H44" s="150"/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5">
      <c r="A45" s="135">
        <v>3</v>
      </c>
      <c r="B45" s="159" t="s">
        <v>56</v>
      </c>
      <c r="C45" s="147" t="s">
        <v>57</v>
      </c>
      <c r="D45" s="147"/>
      <c r="E45" s="147"/>
      <c r="F45" s="160">
        <f>'SO01 R220582-202 Pol'!AE234</f>
        <v>0</v>
      </c>
      <c r="G45" s="150">
        <f>'SO01 R220582-202 Pol'!AF234</f>
        <v>0</v>
      </c>
      <c r="H45" s="150"/>
      <c r="I45" s="151">
        <f>F45+G45+H45</f>
        <v>0</v>
      </c>
      <c r="J45" s="152" t="str">
        <f>IF(CenaCelkemVypocet=0,"",I45/CenaCelkemVypocet*100)</f>
        <v/>
      </c>
    </row>
    <row r="46" spans="1:10" ht="25.5" customHeight="1" x14ac:dyDescent="0.25">
      <c r="A46" s="135">
        <v>3</v>
      </c>
      <c r="B46" s="159" t="s">
        <v>58</v>
      </c>
      <c r="C46" s="147" t="s">
        <v>59</v>
      </c>
      <c r="D46" s="147"/>
      <c r="E46" s="147"/>
      <c r="F46" s="160">
        <f>'SO01 R220582-203 Pol'!AE83</f>
        <v>0</v>
      </c>
      <c r="G46" s="150">
        <f>'SO01 R220582-203 Pol'!AF83</f>
        <v>0</v>
      </c>
      <c r="H46" s="150"/>
      <c r="I46" s="151">
        <f>F46+G46+H46</f>
        <v>0</v>
      </c>
      <c r="J46" s="152" t="str">
        <f>IF(CenaCelkemVypocet=0,"",I46/CenaCelkemVypocet*100)</f>
        <v/>
      </c>
    </row>
    <row r="47" spans="1:10" ht="25.5" customHeight="1" x14ac:dyDescent="0.25">
      <c r="A47" s="135">
        <v>3</v>
      </c>
      <c r="B47" s="159" t="s">
        <v>60</v>
      </c>
      <c r="C47" s="147" t="s">
        <v>61</v>
      </c>
      <c r="D47" s="147"/>
      <c r="E47" s="147"/>
      <c r="F47" s="160">
        <f>'SO01 R220582-204 Pol'!AE77</f>
        <v>0</v>
      </c>
      <c r="G47" s="150">
        <f>'SO01 R220582-204 Pol'!AF77</f>
        <v>0</v>
      </c>
      <c r="H47" s="150"/>
      <c r="I47" s="151">
        <f>F47+G47+H47</f>
        <v>0</v>
      </c>
      <c r="J47" s="152" t="str">
        <f>IF(CenaCelkemVypocet=0,"",I47/CenaCelkemVypocet*100)</f>
        <v/>
      </c>
    </row>
    <row r="48" spans="1:10" ht="25.5" customHeight="1" x14ac:dyDescent="0.25">
      <c r="A48" s="135">
        <v>3</v>
      </c>
      <c r="B48" s="159" t="s">
        <v>62</v>
      </c>
      <c r="C48" s="147" t="s">
        <v>63</v>
      </c>
      <c r="D48" s="147"/>
      <c r="E48" s="147"/>
      <c r="F48" s="160">
        <f>'SO01 R220582-205 Pol'!AE46</f>
        <v>0</v>
      </c>
      <c r="G48" s="150">
        <f>'SO01 R220582-205 Pol'!AF46</f>
        <v>0</v>
      </c>
      <c r="H48" s="150"/>
      <c r="I48" s="151">
        <f>F48+G48+H48</f>
        <v>0</v>
      </c>
      <c r="J48" s="152" t="str">
        <f>IF(CenaCelkemVypocet=0,"",I48/CenaCelkemVypocet*100)</f>
        <v/>
      </c>
    </row>
    <row r="49" spans="1:10" ht="25.5" customHeight="1" x14ac:dyDescent="0.25">
      <c r="A49" s="135">
        <v>3</v>
      </c>
      <c r="B49" s="159" t="s">
        <v>64</v>
      </c>
      <c r="C49" s="147" t="s">
        <v>65</v>
      </c>
      <c r="D49" s="147"/>
      <c r="E49" s="147"/>
      <c r="F49" s="160">
        <f>'SO01 R220582-206 Pol'!AE99</f>
        <v>0</v>
      </c>
      <c r="G49" s="150">
        <f>'SO01 R220582-206 Pol'!AF99</f>
        <v>0</v>
      </c>
      <c r="H49" s="150"/>
      <c r="I49" s="151">
        <f>F49+G49+H49</f>
        <v>0</v>
      </c>
      <c r="J49" s="152" t="str">
        <f>IF(CenaCelkemVypocet=0,"",I49/CenaCelkemVypocet*100)</f>
        <v/>
      </c>
    </row>
    <row r="50" spans="1:10" ht="25.5" customHeight="1" x14ac:dyDescent="0.25">
      <c r="A50" s="135">
        <v>3</v>
      </c>
      <c r="B50" s="159" t="s">
        <v>66</v>
      </c>
      <c r="C50" s="147" t="s">
        <v>67</v>
      </c>
      <c r="D50" s="147"/>
      <c r="E50" s="147"/>
      <c r="F50" s="160">
        <f>'SO01 R220582-207 Pol'!AE80</f>
        <v>0</v>
      </c>
      <c r="G50" s="150">
        <f>'SO01 R220582-207 Pol'!AF80</f>
        <v>0</v>
      </c>
      <c r="H50" s="150"/>
      <c r="I50" s="151">
        <f>F50+G50+H50</f>
        <v>0</v>
      </c>
      <c r="J50" s="152" t="str">
        <f>IF(CenaCelkemVypocet=0,"",I50/CenaCelkemVypocet*100)</f>
        <v/>
      </c>
    </row>
    <row r="51" spans="1:10" ht="25.5" customHeight="1" x14ac:dyDescent="0.25">
      <c r="A51" s="135">
        <v>3</v>
      </c>
      <c r="B51" s="159" t="s">
        <v>68</v>
      </c>
      <c r="C51" s="147" t="s">
        <v>69</v>
      </c>
      <c r="D51" s="147"/>
      <c r="E51" s="147"/>
      <c r="F51" s="160">
        <f>'SO01 R220582-208 Pol'!AE107</f>
        <v>0</v>
      </c>
      <c r="G51" s="150">
        <f>'SO01 R220582-208 Pol'!AF107</f>
        <v>0</v>
      </c>
      <c r="H51" s="150"/>
      <c r="I51" s="151">
        <f>F51+G51+H51</f>
        <v>0</v>
      </c>
      <c r="J51" s="152" t="str">
        <f>IF(CenaCelkemVypocet=0,"",I51/CenaCelkemVypocet*100)</f>
        <v/>
      </c>
    </row>
    <row r="52" spans="1:10" ht="25.5" customHeight="1" x14ac:dyDescent="0.25">
      <c r="A52" s="135">
        <v>2</v>
      </c>
      <c r="B52" s="153" t="s">
        <v>70</v>
      </c>
      <c r="C52" s="154" t="s">
        <v>71</v>
      </c>
      <c r="D52" s="154"/>
      <c r="E52" s="154"/>
      <c r="F52" s="155">
        <f>'SO02 R220582031 Pol'!AE152+'SO02 R220582032 Pol'!AE72+'SO02 R220582033 Pol'!AE71+'SO02 R220582034 Pol'!AE55</f>
        <v>0</v>
      </c>
      <c r="G52" s="156">
        <f>'SO02 R220582031 Pol'!AF152+'SO02 R220582032 Pol'!AF72+'SO02 R220582033 Pol'!AF71+'SO02 R220582034 Pol'!AF55</f>
        <v>0</v>
      </c>
      <c r="H52" s="156"/>
      <c r="I52" s="157">
        <f>F52+G52+H52</f>
        <v>0</v>
      </c>
      <c r="J52" s="158" t="str">
        <f>IF(CenaCelkemVypocet=0,"",I52/CenaCelkemVypocet*100)</f>
        <v/>
      </c>
    </row>
    <row r="53" spans="1:10" ht="25.5" customHeight="1" x14ac:dyDescent="0.25">
      <c r="A53" s="135">
        <v>3</v>
      </c>
      <c r="B53" s="159" t="s">
        <v>72</v>
      </c>
      <c r="C53" s="147" t="s">
        <v>73</v>
      </c>
      <c r="D53" s="147"/>
      <c r="E53" s="147"/>
      <c r="F53" s="160">
        <f>'SO02 R220582031 Pol'!AE152</f>
        <v>0</v>
      </c>
      <c r="G53" s="150">
        <f>'SO02 R220582031 Pol'!AF152</f>
        <v>0</v>
      </c>
      <c r="H53" s="150"/>
      <c r="I53" s="151">
        <f>F53+G53+H53</f>
        <v>0</v>
      </c>
      <c r="J53" s="152" t="str">
        <f>IF(CenaCelkemVypocet=0,"",I53/CenaCelkemVypocet*100)</f>
        <v/>
      </c>
    </row>
    <row r="54" spans="1:10" ht="25.5" customHeight="1" x14ac:dyDescent="0.25">
      <c r="A54" s="135">
        <v>3</v>
      </c>
      <c r="B54" s="159" t="s">
        <v>74</v>
      </c>
      <c r="C54" s="147" t="s">
        <v>75</v>
      </c>
      <c r="D54" s="147"/>
      <c r="E54" s="147"/>
      <c r="F54" s="160">
        <f>'SO02 R220582032 Pol'!AE72</f>
        <v>0</v>
      </c>
      <c r="G54" s="150">
        <f>'SO02 R220582032 Pol'!AF72</f>
        <v>0</v>
      </c>
      <c r="H54" s="150"/>
      <c r="I54" s="151">
        <f>F54+G54+H54</f>
        <v>0</v>
      </c>
      <c r="J54" s="152" t="str">
        <f>IF(CenaCelkemVypocet=0,"",I54/CenaCelkemVypocet*100)</f>
        <v/>
      </c>
    </row>
    <row r="55" spans="1:10" ht="25.5" customHeight="1" x14ac:dyDescent="0.25">
      <c r="A55" s="135">
        <v>3</v>
      </c>
      <c r="B55" s="159" t="s">
        <v>76</v>
      </c>
      <c r="C55" s="147" t="s">
        <v>77</v>
      </c>
      <c r="D55" s="147"/>
      <c r="E55" s="147"/>
      <c r="F55" s="160">
        <f>'SO02 R220582033 Pol'!AE71</f>
        <v>0</v>
      </c>
      <c r="G55" s="150">
        <f>'SO02 R220582033 Pol'!AF71</f>
        <v>0</v>
      </c>
      <c r="H55" s="150"/>
      <c r="I55" s="151">
        <f>F55+G55+H55</f>
        <v>0</v>
      </c>
      <c r="J55" s="152" t="str">
        <f>IF(CenaCelkemVypocet=0,"",I55/CenaCelkemVypocet*100)</f>
        <v/>
      </c>
    </row>
    <row r="56" spans="1:10" ht="25.5" customHeight="1" x14ac:dyDescent="0.25">
      <c r="A56" s="135">
        <v>3</v>
      </c>
      <c r="B56" s="159" t="s">
        <v>78</v>
      </c>
      <c r="C56" s="147" t="s">
        <v>79</v>
      </c>
      <c r="D56" s="147"/>
      <c r="E56" s="147"/>
      <c r="F56" s="160">
        <f>'SO02 R220582034 Pol'!AE55</f>
        <v>0</v>
      </c>
      <c r="G56" s="150">
        <f>'SO02 R220582034 Pol'!AF55</f>
        <v>0</v>
      </c>
      <c r="H56" s="150"/>
      <c r="I56" s="151">
        <f>F56+G56+H56</f>
        <v>0</v>
      </c>
      <c r="J56" s="152" t="str">
        <f>IF(CenaCelkemVypocet=0,"",I56/CenaCelkemVypocet*100)</f>
        <v/>
      </c>
    </row>
    <row r="57" spans="1:10" ht="25.5" customHeight="1" x14ac:dyDescent="0.25">
      <c r="A57" s="135"/>
      <c r="B57" s="161" t="s">
        <v>80</v>
      </c>
      <c r="C57" s="162"/>
      <c r="D57" s="162"/>
      <c r="E57" s="162"/>
      <c r="F57" s="163">
        <f>SUMIF(A39:A56,"=1",F39:F56)</f>
        <v>0</v>
      </c>
      <c r="G57" s="164">
        <f>SUMIF(A39:A56,"=1",G39:G56)</f>
        <v>0</v>
      </c>
      <c r="H57" s="164">
        <f>SUMIF(A39:A56,"=1",H39:H56)</f>
        <v>0</v>
      </c>
      <c r="I57" s="165">
        <f>SUMIF(A39:A56,"=1",I39:I56)</f>
        <v>0</v>
      </c>
      <c r="J57" s="166">
        <f>SUMIF(A39:A56,"=1",J39:J56)</f>
        <v>0</v>
      </c>
    </row>
    <row r="59" spans="1:10" x14ac:dyDescent="0.25">
      <c r="A59" t="s">
        <v>82</v>
      </c>
      <c r="B59" t="s">
        <v>83</v>
      </c>
    </row>
    <row r="60" spans="1:10" x14ac:dyDescent="0.25">
      <c r="A60" t="s">
        <v>84</v>
      </c>
      <c r="B60" t="s">
        <v>85</v>
      </c>
    </row>
    <row r="61" spans="1:10" x14ac:dyDescent="0.25">
      <c r="A61" t="s">
        <v>86</v>
      </c>
      <c r="B61" t="s">
        <v>87</v>
      </c>
    </row>
    <row r="62" spans="1:10" x14ac:dyDescent="0.25">
      <c r="A62" t="s">
        <v>86</v>
      </c>
      <c r="B62" t="s">
        <v>88</v>
      </c>
    </row>
    <row r="63" spans="1:10" x14ac:dyDescent="0.25">
      <c r="A63" t="s">
        <v>86</v>
      </c>
      <c r="B63" t="s">
        <v>89</v>
      </c>
    </row>
    <row r="64" spans="1:10" x14ac:dyDescent="0.25">
      <c r="A64" t="s">
        <v>86</v>
      </c>
      <c r="B64" t="s">
        <v>90</v>
      </c>
    </row>
    <row r="65" spans="1:10" x14ac:dyDescent="0.25">
      <c r="A65" t="s">
        <v>86</v>
      </c>
      <c r="B65" t="s">
        <v>91</v>
      </c>
    </row>
    <row r="66" spans="1:10" x14ac:dyDescent="0.25">
      <c r="A66" t="s">
        <v>86</v>
      </c>
      <c r="B66" t="s">
        <v>92</v>
      </c>
    </row>
    <row r="67" spans="1:10" x14ac:dyDescent="0.25">
      <c r="A67" t="s">
        <v>86</v>
      </c>
      <c r="B67" t="s">
        <v>93</v>
      </c>
    </row>
    <row r="68" spans="1:10" x14ac:dyDescent="0.25">
      <c r="A68" t="s">
        <v>86</v>
      </c>
      <c r="B68" t="s">
        <v>94</v>
      </c>
    </row>
    <row r="69" spans="1:10" x14ac:dyDescent="0.25">
      <c r="A69" t="s">
        <v>86</v>
      </c>
      <c r="B69" t="s">
        <v>95</v>
      </c>
    </row>
    <row r="70" spans="1:10" x14ac:dyDescent="0.25">
      <c r="A70" t="s">
        <v>86</v>
      </c>
      <c r="B70" t="s">
        <v>96</v>
      </c>
    </row>
    <row r="71" spans="1:10" x14ac:dyDescent="0.25">
      <c r="A71" t="s">
        <v>84</v>
      </c>
      <c r="B71" t="s">
        <v>97</v>
      </c>
    </row>
    <row r="72" spans="1:10" x14ac:dyDescent="0.25">
      <c r="A72" t="s">
        <v>86</v>
      </c>
      <c r="B72" t="s">
        <v>98</v>
      </c>
    </row>
    <row r="73" spans="1:10" x14ac:dyDescent="0.25">
      <c r="A73" t="s">
        <v>86</v>
      </c>
      <c r="B73" t="s">
        <v>99</v>
      </c>
    </row>
    <row r="74" spans="1:10" x14ac:dyDescent="0.25">
      <c r="A74" t="s">
        <v>86</v>
      </c>
      <c r="B74" t="s">
        <v>100</v>
      </c>
    </row>
    <row r="75" spans="1:10" x14ac:dyDescent="0.25">
      <c r="A75" t="s">
        <v>86</v>
      </c>
      <c r="B75" t="s">
        <v>101</v>
      </c>
    </row>
    <row r="78" spans="1:10" ht="15.5" x14ac:dyDescent="0.35">
      <c r="B78" s="177" t="s">
        <v>102</v>
      </c>
    </row>
    <row r="80" spans="1:10" ht="25.5" customHeight="1" x14ac:dyDescent="0.25">
      <c r="A80" s="179"/>
      <c r="B80" s="182" t="s">
        <v>17</v>
      </c>
      <c r="C80" s="182" t="s">
        <v>5</v>
      </c>
      <c r="D80" s="183"/>
      <c r="E80" s="183"/>
      <c r="F80" s="184" t="s">
        <v>103</v>
      </c>
      <c r="G80" s="184"/>
      <c r="H80" s="184"/>
      <c r="I80" s="184" t="s">
        <v>29</v>
      </c>
      <c r="J80" s="184" t="s">
        <v>0</v>
      </c>
    </row>
    <row r="81" spans="1:10" ht="36.75" customHeight="1" x14ac:dyDescent="0.25">
      <c r="A81" s="180"/>
      <c r="B81" s="185" t="s">
        <v>104</v>
      </c>
      <c r="C81" s="186" t="s">
        <v>105</v>
      </c>
      <c r="D81" s="187"/>
      <c r="E81" s="187"/>
      <c r="F81" s="193" t="s">
        <v>24</v>
      </c>
      <c r="G81" s="194"/>
      <c r="H81" s="194"/>
      <c r="I81" s="194">
        <f>'SO01 R220582-207 Pol'!G8</f>
        <v>0</v>
      </c>
      <c r="J81" s="191" t="str">
        <f>IF(I157=0,"",I81/I157*100)</f>
        <v/>
      </c>
    </row>
    <row r="82" spans="1:10" ht="36.75" customHeight="1" x14ac:dyDescent="0.25">
      <c r="A82" s="180"/>
      <c r="B82" s="185" t="s">
        <v>104</v>
      </c>
      <c r="C82" s="186" t="s">
        <v>106</v>
      </c>
      <c r="D82" s="187"/>
      <c r="E82" s="187"/>
      <c r="F82" s="193" t="s">
        <v>24</v>
      </c>
      <c r="G82" s="194"/>
      <c r="H82" s="194"/>
      <c r="I82" s="194">
        <f>'SO01 R220582-204 Pol'!G8</f>
        <v>0</v>
      </c>
      <c r="J82" s="191" t="str">
        <f>IF(I157=0,"",I82/I157*100)</f>
        <v/>
      </c>
    </row>
    <row r="83" spans="1:10" ht="36.75" customHeight="1" x14ac:dyDescent="0.25">
      <c r="A83" s="180"/>
      <c r="B83" s="185" t="s">
        <v>107</v>
      </c>
      <c r="C83" s="186" t="s">
        <v>108</v>
      </c>
      <c r="D83" s="187"/>
      <c r="E83" s="187"/>
      <c r="F83" s="193" t="s">
        <v>24</v>
      </c>
      <c r="G83" s="194"/>
      <c r="H83" s="194"/>
      <c r="I83" s="194">
        <f>'SO01 R220582-207 Pol'!G18</f>
        <v>0</v>
      </c>
      <c r="J83" s="191" t="str">
        <f>IF(I157=0,"",I83/I157*100)</f>
        <v/>
      </c>
    </row>
    <row r="84" spans="1:10" ht="36.75" customHeight="1" x14ac:dyDescent="0.25">
      <c r="A84" s="180"/>
      <c r="B84" s="185" t="s">
        <v>107</v>
      </c>
      <c r="C84" s="186" t="s">
        <v>109</v>
      </c>
      <c r="D84" s="187"/>
      <c r="E84" s="187"/>
      <c r="F84" s="193" t="s">
        <v>24</v>
      </c>
      <c r="G84" s="194"/>
      <c r="H84" s="194"/>
      <c r="I84" s="194">
        <f>'SO01 R220582-204 Pol'!G33</f>
        <v>0</v>
      </c>
      <c r="J84" s="191" t="str">
        <f>IF(I157=0,"",I84/I157*100)</f>
        <v/>
      </c>
    </row>
    <row r="85" spans="1:10" ht="36.75" customHeight="1" x14ac:dyDescent="0.25">
      <c r="A85" s="180"/>
      <c r="B85" s="185" t="s">
        <v>110</v>
      </c>
      <c r="C85" s="186" t="s">
        <v>111</v>
      </c>
      <c r="D85" s="187"/>
      <c r="E85" s="187"/>
      <c r="F85" s="193" t="s">
        <v>24</v>
      </c>
      <c r="G85" s="194"/>
      <c r="H85" s="194"/>
      <c r="I85" s="194">
        <f>'SO01 R220582-207 Pol'!G50</f>
        <v>0</v>
      </c>
      <c r="J85" s="191" t="str">
        <f>IF(I157=0,"",I85/I157*100)</f>
        <v/>
      </c>
    </row>
    <row r="86" spans="1:10" ht="36.75" customHeight="1" x14ac:dyDescent="0.25">
      <c r="A86" s="180"/>
      <c r="B86" s="185" t="s">
        <v>110</v>
      </c>
      <c r="C86" s="186" t="s">
        <v>112</v>
      </c>
      <c r="D86" s="187"/>
      <c r="E86" s="187"/>
      <c r="F86" s="193" t="s">
        <v>24</v>
      </c>
      <c r="G86" s="194"/>
      <c r="H86" s="194"/>
      <c r="I86" s="194">
        <f>'SO01 R220582-204 Pol'!G45</f>
        <v>0</v>
      </c>
      <c r="J86" s="191" t="str">
        <f>IF(I157=0,"",I86/I157*100)</f>
        <v/>
      </c>
    </row>
    <row r="87" spans="1:10" ht="36.75" customHeight="1" x14ac:dyDescent="0.25">
      <c r="A87" s="180"/>
      <c r="B87" s="185" t="s">
        <v>113</v>
      </c>
      <c r="C87" s="186" t="s">
        <v>114</v>
      </c>
      <c r="D87" s="187"/>
      <c r="E87" s="187"/>
      <c r="F87" s="193" t="s">
        <v>24</v>
      </c>
      <c r="G87" s="194"/>
      <c r="H87" s="194"/>
      <c r="I87" s="194">
        <f>'SO01 R220582-207 Pol'!G52</f>
        <v>0</v>
      </c>
      <c r="J87" s="191" t="str">
        <f>IF(I157=0,"",I87/I157*100)</f>
        <v/>
      </c>
    </row>
    <row r="88" spans="1:10" ht="36.75" customHeight="1" x14ac:dyDescent="0.25">
      <c r="A88" s="180"/>
      <c r="B88" s="185" t="s">
        <v>113</v>
      </c>
      <c r="C88" s="186" t="s">
        <v>115</v>
      </c>
      <c r="D88" s="187"/>
      <c r="E88" s="187"/>
      <c r="F88" s="193" t="s">
        <v>24</v>
      </c>
      <c r="G88" s="194"/>
      <c r="H88" s="194"/>
      <c r="I88" s="194">
        <f>'SO01 R220582-204 Pol'!G51</f>
        <v>0</v>
      </c>
      <c r="J88" s="191" t="str">
        <f>IF(I157=0,"",I88/I157*100)</f>
        <v/>
      </c>
    </row>
    <row r="89" spans="1:10" ht="36.75" customHeight="1" x14ac:dyDescent="0.25">
      <c r="A89" s="180"/>
      <c r="B89" s="185" t="s">
        <v>116</v>
      </c>
      <c r="C89" s="186" t="s">
        <v>117</v>
      </c>
      <c r="D89" s="187"/>
      <c r="E89" s="187"/>
      <c r="F89" s="193" t="s">
        <v>24</v>
      </c>
      <c r="G89" s="194"/>
      <c r="H89" s="194"/>
      <c r="I89" s="194">
        <f>'SO01 R220582-207 Pol'!G67</f>
        <v>0</v>
      </c>
      <c r="J89" s="191" t="str">
        <f>IF(I157=0,"",I89/I157*100)</f>
        <v/>
      </c>
    </row>
    <row r="90" spans="1:10" ht="36.75" customHeight="1" x14ac:dyDescent="0.25">
      <c r="A90" s="180"/>
      <c r="B90" s="185" t="s">
        <v>116</v>
      </c>
      <c r="C90" s="186" t="s">
        <v>118</v>
      </c>
      <c r="D90" s="187"/>
      <c r="E90" s="187"/>
      <c r="F90" s="193" t="s">
        <v>24</v>
      </c>
      <c r="G90" s="194"/>
      <c r="H90" s="194"/>
      <c r="I90" s="194">
        <f>'SO01 R220582-204 Pol'!G57</f>
        <v>0</v>
      </c>
      <c r="J90" s="191" t="str">
        <f>IF(I157=0,"",I90/I157*100)</f>
        <v/>
      </c>
    </row>
    <row r="91" spans="1:10" ht="36.75" customHeight="1" x14ac:dyDescent="0.25">
      <c r="A91" s="180"/>
      <c r="B91" s="185" t="s">
        <v>119</v>
      </c>
      <c r="C91" s="186" t="s">
        <v>120</v>
      </c>
      <c r="D91" s="187"/>
      <c r="E91" s="187"/>
      <c r="F91" s="193" t="s">
        <v>24</v>
      </c>
      <c r="G91" s="194"/>
      <c r="H91" s="194"/>
      <c r="I91" s="194">
        <f>'SO01 R220582-204 Pol'!G59</f>
        <v>0</v>
      </c>
      <c r="J91" s="191" t="str">
        <f>IF(I157=0,"",I91/I157*100)</f>
        <v/>
      </c>
    </row>
    <row r="92" spans="1:10" ht="36.75" customHeight="1" x14ac:dyDescent="0.25">
      <c r="A92" s="180"/>
      <c r="B92" s="185" t="s">
        <v>121</v>
      </c>
      <c r="C92" s="186" t="s">
        <v>122</v>
      </c>
      <c r="D92" s="187"/>
      <c r="E92" s="187"/>
      <c r="F92" s="193" t="s">
        <v>24</v>
      </c>
      <c r="G92" s="194"/>
      <c r="H92" s="194"/>
      <c r="I92" s="194">
        <f>'SO01 R220582-204 Pol'!G63</f>
        <v>0</v>
      </c>
      <c r="J92" s="191" t="str">
        <f>IF(I157=0,"",I92/I157*100)</f>
        <v/>
      </c>
    </row>
    <row r="93" spans="1:10" ht="36.75" customHeight="1" x14ac:dyDescent="0.25">
      <c r="A93" s="180"/>
      <c r="B93" s="185" t="s">
        <v>123</v>
      </c>
      <c r="C93" s="186" t="s">
        <v>124</v>
      </c>
      <c r="D93" s="187"/>
      <c r="E93" s="187"/>
      <c r="F93" s="193" t="s">
        <v>24</v>
      </c>
      <c r="G93" s="194"/>
      <c r="H93" s="194"/>
      <c r="I93" s="194">
        <f>'SO01 R220582-204 Pol'!G66</f>
        <v>0</v>
      </c>
      <c r="J93" s="191" t="str">
        <f>IF(I157=0,"",I93/I157*100)</f>
        <v/>
      </c>
    </row>
    <row r="94" spans="1:10" ht="36.75" customHeight="1" x14ac:dyDescent="0.25">
      <c r="A94" s="180"/>
      <c r="B94" s="185" t="s">
        <v>125</v>
      </c>
      <c r="C94" s="186" t="s">
        <v>126</v>
      </c>
      <c r="D94" s="187"/>
      <c r="E94" s="187"/>
      <c r="F94" s="193" t="s">
        <v>24</v>
      </c>
      <c r="G94" s="194"/>
      <c r="H94" s="194"/>
      <c r="I94" s="194">
        <f>'SO01 R220582-208 Pol'!G8</f>
        <v>0</v>
      </c>
      <c r="J94" s="191" t="str">
        <f>IF(I157=0,"",I94/I157*100)</f>
        <v/>
      </c>
    </row>
    <row r="95" spans="1:10" ht="36.75" customHeight="1" x14ac:dyDescent="0.25">
      <c r="A95" s="180"/>
      <c r="B95" s="185" t="s">
        <v>127</v>
      </c>
      <c r="C95" s="186" t="s">
        <v>128</v>
      </c>
      <c r="D95" s="187"/>
      <c r="E95" s="187"/>
      <c r="F95" s="193" t="s">
        <v>24</v>
      </c>
      <c r="G95" s="194"/>
      <c r="H95" s="194"/>
      <c r="I95" s="194">
        <f>'SO01 R220582-208 Pol'!G14</f>
        <v>0</v>
      </c>
      <c r="J95" s="191" t="str">
        <f>IF(I157=0,"",I95/I157*100)</f>
        <v/>
      </c>
    </row>
    <row r="96" spans="1:10" ht="36.75" customHeight="1" x14ac:dyDescent="0.25">
      <c r="A96" s="180"/>
      <c r="B96" s="185" t="s">
        <v>127</v>
      </c>
      <c r="C96" s="186" t="s">
        <v>129</v>
      </c>
      <c r="D96" s="187"/>
      <c r="E96" s="187"/>
      <c r="F96" s="193" t="s">
        <v>24</v>
      </c>
      <c r="G96" s="194"/>
      <c r="H96" s="194"/>
      <c r="I96" s="194">
        <f>'SO01 R220582-101b Pol'!G8</f>
        <v>0</v>
      </c>
      <c r="J96" s="191" t="str">
        <f>IF(I157=0,"",I96/I157*100)</f>
        <v/>
      </c>
    </row>
    <row r="97" spans="1:10" ht="36.75" customHeight="1" x14ac:dyDescent="0.25">
      <c r="A97" s="180"/>
      <c r="B97" s="185" t="s">
        <v>130</v>
      </c>
      <c r="C97" s="186" t="s">
        <v>131</v>
      </c>
      <c r="D97" s="187"/>
      <c r="E97" s="187"/>
      <c r="F97" s="193" t="s">
        <v>24</v>
      </c>
      <c r="G97" s="194"/>
      <c r="H97" s="194"/>
      <c r="I97" s="194">
        <f>'SO01 R220582-208 Pol'!G20</f>
        <v>0</v>
      </c>
      <c r="J97" s="191" t="str">
        <f>IF(I157=0,"",I97/I157*100)</f>
        <v/>
      </c>
    </row>
    <row r="98" spans="1:10" ht="36.75" customHeight="1" x14ac:dyDescent="0.25">
      <c r="A98" s="180"/>
      <c r="B98" s="185" t="s">
        <v>130</v>
      </c>
      <c r="C98" s="186" t="s">
        <v>132</v>
      </c>
      <c r="D98" s="187"/>
      <c r="E98" s="187"/>
      <c r="F98" s="193" t="s">
        <v>24</v>
      </c>
      <c r="G98" s="194"/>
      <c r="H98" s="194"/>
      <c r="I98" s="194">
        <f>'SO01 R220582-101b Pol'!G26</f>
        <v>0</v>
      </c>
      <c r="J98" s="191" t="str">
        <f>IF(I157=0,"",I98/I157*100)</f>
        <v/>
      </c>
    </row>
    <row r="99" spans="1:10" ht="36.75" customHeight="1" x14ac:dyDescent="0.25">
      <c r="A99" s="180"/>
      <c r="B99" s="185" t="s">
        <v>133</v>
      </c>
      <c r="C99" s="186" t="s">
        <v>134</v>
      </c>
      <c r="D99" s="187"/>
      <c r="E99" s="187"/>
      <c r="F99" s="193" t="s">
        <v>24</v>
      </c>
      <c r="G99" s="194"/>
      <c r="H99" s="194"/>
      <c r="I99" s="194">
        <f>'SO01 R220582-208 Pol'!G37</f>
        <v>0</v>
      </c>
      <c r="J99" s="191" t="str">
        <f>IF(I157=0,"",I99/I157*100)</f>
        <v/>
      </c>
    </row>
    <row r="100" spans="1:10" ht="36.75" customHeight="1" x14ac:dyDescent="0.25">
      <c r="A100" s="180"/>
      <c r="B100" s="185" t="s">
        <v>135</v>
      </c>
      <c r="C100" s="186" t="s">
        <v>136</v>
      </c>
      <c r="D100" s="187"/>
      <c r="E100" s="187"/>
      <c r="F100" s="193" t="s">
        <v>24</v>
      </c>
      <c r="G100" s="194"/>
      <c r="H100" s="194"/>
      <c r="I100" s="194">
        <f>'SO01 R220582-208 Pol'!G55</f>
        <v>0</v>
      </c>
      <c r="J100" s="191" t="str">
        <f>IF(I157=0,"",I100/I157*100)</f>
        <v/>
      </c>
    </row>
    <row r="101" spans="1:10" ht="36.75" customHeight="1" x14ac:dyDescent="0.25">
      <c r="A101" s="180"/>
      <c r="B101" s="185" t="s">
        <v>137</v>
      </c>
      <c r="C101" s="186" t="s">
        <v>138</v>
      </c>
      <c r="D101" s="187"/>
      <c r="E101" s="187"/>
      <c r="F101" s="193" t="s">
        <v>24</v>
      </c>
      <c r="G101" s="194"/>
      <c r="H101" s="194"/>
      <c r="I101" s="194">
        <f>'SO01 R220582-208 Pol'!G76</f>
        <v>0</v>
      </c>
      <c r="J101" s="191" t="str">
        <f>IF(I157=0,"",I101/I157*100)</f>
        <v/>
      </c>
    </row>
    <row r="102" spans="1:10" ht="36.75" customHeight="1" x14ac:dyDescent="0.25">
      <c r="A102" s="180"/>
      <c r="B102" s="185" t="s">
        <v>137</v>
      </c>
      <c r="C102" s="186" t="s">
        <v>139</v>
      </c>
      <c r="D102" s="187"/>
      <c r="E102" s="187"/>
      <c r="F102" s="193" t="s">
        <v>24</v>
      </c>
      <c r="G102" s="194"/>
      <c r="H102" s="194"/>
      <c r="I102" s="194">
        <f>'SO01 R220582-101b Pol'!G47</f>
        <v>0</v>
      </c>
      <c r="J102" s="191" t="str">
        <f>IF(I157=0,"",I102/I157*100)</f>
        <v/>
      </c>
    </row>
    <row r="103" spans="1:10" ht="36.75" customHeight="1" x14ac:dyDescent="0.25">
      <c r="A103" s="180"/>
      <c r="B103" s="185" t="s">
        <v>140</v>
      </c>
      <c r="C103" s="186" t="s">
        <v>141</v>
      </c>
      <c r="D103" s="187"/>
      <c r="E103" s="187"/>
      <c r="F103" s="193" t="s">
        <v>24</v>
      </c>
      <c r="G103" s="194"/>
      <c r="H103" s="194"/>
      <c r="I103" s="194">
        <f>'SO02 R220582034 Pol'!G8</f>
        <v>0</v>
      </c>
      <c r="J103" s="191" t="str">
        <f>IF(I157=0,"",I103/I157*100)</f>
        <v/>
      </c>
    </row>
    <row r="104" spans="1:10" ht="36.75" customHeight="1" x14ac:dyDescent="0.25">
      <c r="A104" s="180"/>
      <c r="B104" s="185" t="s">
        <v>142</v>
      </c>
      <c r="C104" s="186" t="s">
        <v>143</v>
      </c>
      <c r="D104" s="187"/>
      <c r="E104" s="187"/>
      <c r="F104" s="193" t="s">
        <v>24</v>
      </c>
      <c r="G104" s="194"/>
      <c r="H104" s="194"/>
      <c r="I104" s="194">
        <f>'SO02 R220582034 Pol'!G13</f>
        <v>0</v>
      </c>
      <c r="J104" s="191" t="str">
        <f>IF(I157=0,"",I104/I157*100)</f>
        <v/>
      </c>
    </row>
    <row r="105" spans="1:10" ht="36.75" customHeight="1" x14ac:dyDescent="0.25">
      <c r="A105" s="180"/>
      <c r="B105" s="185" t="s">
        <v>144</v>
      </c>
      <c r="C105" s="186" t="s">
        <v>145</v>
      </c>
      <c r="D105" s="187"/>
      <c r="E105" s="187"/>
      <c r="F105" s="193" t="s">
        <v>24</v>
      </c>
      <c r="G105" s="194"/>
      <c r="H105" s="194"/>
      <c r="I105" s="194">
        <f>'SO01 R220582-208 Pol'!G78</f>
        <v>0</v>
      </c>
      <c r="J105" s="191" t="str">
        <f>IF(I157=0,"",I105/I157*100)</f>
        <v/>
      </c>
    </row>
    <row r="106" spans="1:10" ht="36.75" customHeight="1" x14ac:dyDescent="0.25">
      <c r="A106" s="180"/>
      <c r="B106" s="185" t="s">
        <v>146</v>
      </c>
      <c r="C106" s="186" t="s">
        <v>147</v>
      </c>
      <c r="D106" s="187"/>
      <c r="E106" s="187"/>
      <c r="F106" s="193" t="s">
        <v>24</v>
      </c>
      <c r="G106" s="194"/>
      <c r="H106" s="194"/>
      <c r="I106" s="194">
        <f>'SO01 R220582-101b Pol'!G163</f>
        <v>0</v>
      </c>
      <c r="J106" s="191" t="str">
        <f>IF(I157=0,"",I106/I157*100)</f>
        <v/>
      </c>
    </row>
    <row r="107" spans="1:10" ht="36.75" customHeight="1" x14ac:dyDescent="0.25">
      <c r="A107" s="180"/>
      <c r="B107" s="185" t="s">
        <v>146</v>
      </c>
      <c r="C107" s="186" t="s">
        <v>148</v>
      </c>
      <c r="D107" s="187"/>
      <c r="E107" s="187"/>
      <c r="F107" s="193" t="s">
        <v>24</v>
      </c>
      <c r="G107" s="194"/>
      <c r="H107" s="194"/>
      <c r="I107" s="194">
        <f>'SO01 R220582-101a Pol'!G8</f>
        <v>0</v>
      </c>
      <c r="J107" s="191" t="str">
        <f>IF(I157=0,"",I107/I157*100)</f>
        <v/>
      </c>
    </row>
    <row r="108" spans="1:10" ht="36.75" customHeight="1" x14ac:dyDescent="0.25">
      <c r="A108" s="180"/>
      <c r="B108" s="185" t="s">
        <v>149</v>
      </c>
      <c r="C108" s="186" t="s">
        <v>150</v>
      </c>
      <c r="D108" s="187"/>
      <c r="E108" s="187"/>
      <c r="F108" s="193" t="s">
        <v>24</v>
      </c>
      <c r="G108" s="194"/>
      <c r="H108" s="194"/>
      <c r="I108" s="194">
        <f>'SO02 R220582034 Pol'!G18</f>
        <v>0</v>
      </c>
      <c r="J108" s="191" t="str">
        <f>IF(I157=0,"",I108/I157*100)</f>
        <v/>
      </c>
    </row>
    <row r="109" spans="1:10" ht="36.75" customHeight="1" x14ac:dyDescent="0.25">
      <c r="A109" s="180"/>
      <c r="B109" s="185" t="s">
        <v>151</v>
      </c>
      <c r="C109" s="186" t="s">
        <v>152</v>
      </c>
      <c r="D109" s="187"/>
      <c r="E109" s="187"/>
      <c r="F109" s="193" t="s">
        <v>24</v>
      </c>
      <c r="G109" s="194"/>
      <c r="H109" s="194"/>
      <c r="I109" s="194">
        <f>'SO02 R220582034 Pol'!G20</f>
        <v>0</v>
      </c>
      <c r="J109" s="191" t="str">
        <f>IF(I157=0,"",I109/I157*100)</f>
        <v/>
      </c>
    </row>
    <row r="110" spans="1:10" ht="36.75" customHeight="1" x14ac:dyDescent="0.25">
      <c r="A110" s="180"/>
      <c r="B110" s="185" t="s">
        <v>153</v>
      </c>
      <c r="C110" s="186" t="s">
        <v>154</v>
      </c>
      <c r="D110" s="187"/>
      <c r="E110" s="187"/>
      <c r="F110" s="193" t="s">
        <v>24</v>
      </c>
      <c r="G110" s="194"/>
      <c r="H110" s="194"/>
      <c r="I110" s="194">
        <f>'SO01 R220582-101a Pol'!G79</f>
        <v>0</v>
      </c>
      <c r="J110" s="191" t="str">
        <f>IF(I157=0,"",I110/I157*100)</f>
        <v/>
      </c>
    </row>
    <row r="111" spans="1:10" ht="36.75" customHeight="1" x14ac:dyDescent="0.25">
      <c r="A111" s="180"/>
      <c r="B111" s="185" t="s">
        <v>155</v>
      </c>
      <c r="C111" s="186" t="s">
        <v>156</v>
      </c>
      <c r="D111" s="187"/>
      <c r="E111" s="187"/>
      <c r="F111" s="193" t="s">
        <v>24</v>
      </c>
      <c r="G111" s="194"/>
      <c r="H111" s="194"/>
      <c r="I111" s="194">
        <f>'SO01 R220582-101b Pol'!G171</f>
        <v>0</v>
      </c>
      <c r="J111" s="191" t="str">
        <f>IF(I157=0,"",I111/I157*100)</f>
        <v/>
      </c>
    </row>
    <row r="112" spans="1:10" ht="36.75" customHeight="1" x14ac:dyDescent="0.25">
      <c r="A112" s="180"/>
      <c r="B112" s="185" t="s">
        <v>157</v>
      </c>
      <c r="C112" s="186" t="s">
        <v>145</v>
      </c>
      <c r="D112" s="187"/>
      <c r="E112" s="187"/>
      <c r="F112" s="193" t="s">
        <v>24</v>
      </c>
      <c r="G112" s="194"/>
      <c r="H112" s="194"/>
      <c r="I112" s="194">
        <f>'SO01 R220582-101b Pol'!G408</f>
        <v>0</v>
      </c>
      <c r="J112" s="191" t="str">
        <f>IF(I157=0,"",I112/I157*100)</f>
        <v/>
      </c>
    </row>
    <row r="113" spans="1:10" ht="36.75" customHeight="1" x14ac:dyDescent="0.25">
      <c r="A113" s="180"/>
      <c r="B113" s="185" t="s">
        <v>158</v>
      </c>
      <c r="C113" s="186" t="s">
        <v>27</v>
      </c>
      <c r="D113" s="187"/>
      <c r="E113" s="187"/>
      <c r="F113" s="193" t="s">
        <v>24</v>
      </c>
      <c r="G113" s="194"/>
      <c r="H113" s="194"/>
      <c r="I113" s="194">
        <f>'SO02 R220582033 Pol'!G8</f>
        <v>0</v>
      </c>
      <c r="J113" s="191" t="str">
        <f>IF(I157=0,"",I113/I157*100)</f>
        <v/>
      </c>
    </row>
    <row r="114" spans="1:10" ht="36.75" customHeight="1" x14ac:dyDescent="0.25">
      <c r="A114" s="180"/>
      <c r="B114" s="185" t="s">
        <v>159</v>
      </c>
      <c r="C114" s="186" t="s">
        <v>160</v>
      </c>
      <c r="D114" s="187"/>
      <c r="E114" s="187"/>
      <c r="F114" s="193" t="s">
        <v>25</v>
      </c>
      <c r="G114" s="194"/>
      <c r="H114" s="194"/>
      <c r="I114" s="194">
        <f>'SO02 R220582031 Pol'!G8</f>
        <v>0</v>
      </c>
      <c r="J114" s="191" t="str">
        <f>IF(I157=0,"",I114/I157*100)</f>
        <v/>
      </c>
    </row>
    <row r="115" spans="1:10" ht="36.75" customHeight="1" x14ac:dyDescent="0.25">
      <c r="A115" s="180"/>
      <c r="B115" s="185" t="s">
        <v>161</v>
      </c>
      <c r="C115" s="186" t="s">
        <v>162</v>
      </c>
      <c r="D115" s="187"/>
      <c r="E115" s="187"/>
      <c r="F115" s="193" t="s">
        <v>25</v>
      </c>
      <c r="G115" s="194"/>
      <c r="H115" s="194"/>
      <c r="I115" s="194">
        <f>'SO01 R220582-208 Pol'!G104</f>
        <v>0</v>
      </c>
      <c r="J115" s="191" t="str">
        <f>IF(I157=0,"",I115/I157*100)</f>
        <v/>
      </c>
    </row>
    <row r="116" spans="1:10" ht="36.75" customHeight="1" x14ac:dyDescent="0.25">
      <c r="A116" s="180"/>
      <c r="B116" s="185" t="s">
        <v>163</v>
      </c>
      <c r="C116" s="186" t="s">
        <v>164</v>
      </c>
      <c r="D116" s="187"/>
      <c r="E116" s="187"/>
      <c r="F116" s="193" t="s">
        <v>25</v>
      </c>
      <c r="G116" s="194"/>
      <c r="H116" s="194"/>
      <c r="I116" s="194">
        <f>'SO01 R220582-201 Pol'!G8+'SO01 R220582-206 Pol'!G8+'SO02 R220582031 Pol'!G21</f>
        <v>0</v>
      </c>
      <c r="J116" s="191" t="str">
        <f>IF(I157=0,"",I116/I157*100)</f>
        <v/>
      </c>
    </row>
    <row r="117" spans="1:10" ht="36.75" customHeight="1" x14ac:dyDescent="0.25">
      <c r="A117" s="180"/>
      <c r="B117" s="185" t="s">
        <v>163</v>
      </c>
      <c r="C117" s="186" t="s">
        <v>165</v>
      </c>
      <c r="D117" s="187"/>
      <c r="E117" s="187"/>
      <c r="F117" s="193" t="s">
        <v>25</v>
      </c>
      <c r="G117" s="194"/>
      <c r="H117" s="194"/>
      <c r="I117" s="194">
        <f>'SO01 R220582-202 Pol'!G8</f>
        <v>0</v>
      </c>
      <c r="J117" s="191" t="str">
        <f>IF(I157=0,"",I117/I157*100)</f>
        <v/>
      </c>
    </row>
    <row r="118" spans="1:10" ht="36.75" customHeight="1" x14ac:dyDescent="0.25">
      <c r="A118" s="180"/>
      <c r="B118" s="185" t="s">
        <v>166</v>
      </c>
      <c r="C118" s="186" t="s">
        <v>167</v>
      </c>
      <c r="D118" s="187"/>
      <c r="E118" s="187"/>
      <c r="F118" s="193" t="s">
        <v>25</v>
      </c>
      <c r="G118" s="194"/>
      <c r="H118" s="194"/>
      <c r="I118" s="194">
        <f>'SO01 R220582-202 Pol'!G36</f>
        <v>0</v>
      </c>
      <c r="J118" s="191" t="str">
        <f>IF(I157=0,"",I118/I157*100)</f>
        <v/>
      </c>
    </row>
    <row r="119" spans="1:10" ht="36.75" customHeight="1" x14ac:dyDescent="0.25">
      <c r="A119" s="180"/>
      <c r="B119" s="185" t="s">
        <v>168</v>
      </c>
      <c r="C119" s="186" t="s">
        <v>169</v>
      </c>
      <c r="D119" s="187"/>
      <c r="E119" s="187"/>
      <c r="F119" s="193" t="s">
        <v>25</v>
      </c>
      <c r="G119" s="194"/>
      <c r="H119" s="194"/>
      <c r="I119" s="194">
        <f>'SO01 R220582-201 Pol'!G32</f>
        <v>0</v>
      </c>
      <c r="J119" s="191" t="str">
        <f>IF(I157=0,"",I119/I157*100)</f>
        <v/>
      </c>
    </row>
    <row r="120" spans="1:10" ht="36.75" customHeight="1" x14ac:dyDescent="0.25">
      <c r="A120" s="180"/>
      <c r="B120" s="185" t="s">
        <v>170</v>
      </c>
      <c r="C120" s="186" t="s">
        <v>171</v>
      </c>
      <c r="D120" s="187"/>
      <c r="E120" s="187"/>
      <c r="F120" s="193" t="s">
        <v>25</v>
      </c>
      <c r="G120" s="194"/>
      <c r="H120" s="194"/>
      <c r="I120" s="194">
        <f>'SO01 R220582-201 Pol'!G65</f>
        <v>0</v>
      </c>
      <c r="J120" s="191" t="str">
        <f>IF(I157=0,"",I120/I157*100)</f>
        <v/>
      </c>
    </row>
    <row r="121" spans="1:10" ht="36.75" customHeight="1" x14ac:dyDescent="0.25">
      <c r="A121" s="180"/>
      <c r="B121" s="185" t="s">
        <v>172</v>
      </c>
      <c r="C121" s="186" t="s">
        <v>173</v>
      </c>
      <c r="D121" s="187"/>
      <c r="E121" s="187"/>
      <c r="F121" s="193" t="s">
        <v>25</v>
      </c>
      <c r="G121" s="194"/>
      <c r="H121" s="194"/>
      <c r="I121" s="194">
        <f>'SO01 R220582-203 Pol'!G8+'SO02 R220582032 Pol'!G8</f>
        <v>0</v>
      </c>
      <c r="J121" s="191" t="str">
        <f>IF(I157=0,"",I121/I157*100)</f>
        <v/>
      </c>
    </row>
    <row r="122" spans="1:10" ht="36.75" customHeight="1" x14ac:dyDescent="0.25">
      <c r="A122" s="180"/>
      <c r="B122" s="185" t="s">
        <v>174</v>
      </c>
      <c r="C122" s="186" t="s">
        <v>175</v>
      </c>
      <c r="D122" s="187"/>
      <c r="E122" s="187"/>
      <c r="F122" s="193" t="s">
        <v>25</v>
      </c>
      <c r="G122" s="194"/>
      <c r="H122" s="194"/>
      <c r="I122" s="194">
        <f>'SO01 R220582-203 Pol'!G38</f>
        <v>0</v>
      </c>
      <c r="J122" s="191" t="str">
        <f>IF(I157=0,"",I122/I157*100)</f>
        <v/>
      </c>
    </row>
    <row r="123" spans="1:10" ht="36.75" customHeight="1" x14ac:dyDescent="0.25">
      <c r="A123" s="180"/>
      <c r="B123" s="185" t="s">
        <v>176</v>
      </c>
      <c r="C123" s="186" t="s">
        <v>177</v>
      </c>
      <c r="D123" s="187"/>
      <c r="E123" s="187"/>
      <c r="F123" s="193" t="s">
        <v>25</v>
      </c>
      <c r="G123" s="194"/>
      <c r="H123" s="194"/>
      <c r="I123" s="194">
        <f>'SO02 R220582032 Pol'!G30</f>
        <v>0</v>
      </c>
      <c r="J123" s="191" t="str">
        <f>IF(I157=0,"",I123/I157*100)</f>
        <v/>
      </c>
    </row>
    <row r="124" spans="1:10" ht="36.75" customHeight="1" x14ac:dyDescent="0.25">
      <c r="A124" s="180"/>
      <c r="B124" s="185" t="s">
        <v>178</v>
      </c>
      <c r="C124" s="186" t="s">
        <v>179</v>
      </c>
      <c r="D124" s="187"/>
      <c r="E124" s="187"/>
      <c r="F124" s="193" t="s">
        <v>25</v>
      </c>
      <c r="G124" s="194"/>
      <c r="H124" s="194"/>
      <c r="I124" s="194">
        <f>'SO01 R220582-203 Pol'!G47</f>
        <v>0</v>
      </c>
      <c r="J124" s="191" t="str">
        <f>IF(I157=0,"",I124/I157*100)</f>
        <v/>
      </c>
    </row>
    <row r="125" spans="1:10" ht="36.75" customHeight="1" x14ac:dyDescent="0.25">
      <c r="A125" s="180"/>
      <c r="B125" s="185" t="s">
        <v>180</v>
      </c>
      <c r="C125" s="186" t="s">
        <v>181</v>
      </c>
      <c r="D125" s="187"/>
      <c r="E125" s="187"/>
      <c r="F125" s="193" t="s">
        <v>25</v>
      </c>
      <c r="G125" s="194"/>
      <c r="H125" s="194"/>
      <c r="I125" s="194">
        <f>'SO01 R220582-201 Pol'!G116</f>
        <v>0</v>
      </c>
      <c r="J125" s="191" t="str">
        <f>IF(I157=0,"",I125/I157*100)</f>
        <v/>
      </c>
    </row>
    <row r="126" spans="1:10" ht="36.75" customHeight="1" x14ac:dyDescent="0.25">
      <c r="A126" s="180"/>
      <c r="B126" s="185" t="s">
        <v>182</v>
      </c>
      <c r="C126" s="186" t="s">
        <v>183</v>
      </c>
      <c r="D126" s="187"/>
      <c r="E126" s="187"/>
      <c r="F126" s="193" t="s">
        <v>25</v>
      </c>
      <c r="G126" s="194"/>
      <c r="H126" s="194"/>
      <c r="I126" s="194">
        <f>'SO02 R220582034 Pol'!G24</f>
        <v>0</v>
      </c>
      <c r="J126" s="191" t="str">
        <f>IF(I157=0,"",I126/I157*100)</f>
        <v/>
      </c>
    </row>
    <row r="127" spans="1:10" ht="36.75" customHeight="1" x14ac:dyDescent="0.25">
      <c r="A127" s="180"/>
      <c r="B127" s="185" t="s">
        <v>184</v>
      </c>
      <c r="C127" s="186" t="s">
        <v>185</v>
      </c>
      <c r="D127" s="187"/>
      <c r="E127" s="187"/>
      <c r="F127" s="193" t="s">
        <v>25</v>
      </c>
      <c r="G127" s="194"/>
      <c r="H127" s="194"/>
      <c r="I127" s="194">
        <f>'SO01 R220582-201 Pol'!G118+'SO01 R220582-202 Pol'!G52+'SO01 R220582-205 Pol'!G8+'SO01 R220582-206 Pol'!G31+'SO02 R220582031 Pol'!G32</f>
        <v>0</v>
      </c>
      <c r="J127" s="191" t="str">
        <f>IF(I157=0,"",I127/I157*100)</f>
        <v/>
      </c>
    </row>
    <row r="128" spans="1:10" ht="36.75" customHeight="1" x14ac:dyDescent="0.25">
      <c r="A128" s="180"/>
      <c r="B128" s="185" t="s">
        <v>186</v>
      </c>
      <c r="C128" s="186" t="s">
        <v>187</v>
      </c>
      <c r="D128" s="187"/>
      <c r="E128" s="187"/>
      <c r="F128" s="193" t="s">
        <v>25</v>
      </c>
      <c r="G128" s="194"/>
      <c r="H128" s="194"/>
      <c r="I128" s="194">
        <f>'SO01 R220582-202 Pol'!G84</f>
        <v>0</v>
      </c>
      <c r="J128" s="191" t="str">
        <f>IF(I157=0,"",I128/I157*100)</f>
        <v/>
      </c>
    </row>
    <row r="129" spans="1:10" ht="36.75" customHeight="1" x14ac:dyDescent="0.25">
      <c r="A129" s="180"/>
      <c r="B129" s="185" t="s">
        <v>188</v>
      </c>
      <c r="C129" s="186" t="s">
        <v>189</v>
      </c>
      <c r="D129" s="187"/>
      <c r="E129" s="187"/>
      <c r="F129" s="193" t="s">
        <v>25</v>
      </c>
      <c r="G129" s="194"/>
      <c r="H129" s="194"/>
      <c r="I129" s="194">
        <f>'SO01 R220582-205 Pol'!G11+'SO01 R220582-206 Pol'!G35+'SO02 R220582031 Pol'!G48</f>
        <v>0</v>
      </c>
      <c r="J129" s="191" t="str">
        <f>IF(I157=0,"",I129/I157*100)</f>
        <v/>
      </c>
    </row>
    <row r="130" spans="1:10" ht="36.75" customHeight="1" x14ac:dyDescent="0.25">
      <c r="A130" s="180"/>
      <c r="B130" s="185" t="s">
        <v>188</v>
      </c>
      <c r="C130" s="186" t="s">
        <v>190</v>
      </c>
      <c r="D130" s="187"/>
      <c r="E130" s="187"/>
      <c r="F130" s="193" t="s">
        <v>25</v>
      </c>
      <c r="G130" s="194"/>
      <c r="H130" s="194"/>
      <c r="I130" s="194">
        <f>'SO01 R220582-202 Pol'!G97</f>
        <v>0</v>
      </c>
      <c r="J130" s="191" t="str">
        <f>IF(I157=0,"",I130/I157*100)</f>
        <v/>
      </c>
    </row>
    <row r="131" spans="1:10" ht="36.75" customHeight="1" x14ac:dyDescent="0.25">
      <c r="A131" s="180"/>
      <c r="B131" s="185" t="s">
        <v>191</v>
      </c>
      <c r="C131" s="186" t="s">
        <v>192</v>
      </c>
      <c r="D131" s="187"/>
      <c r="E131" s="187"/>
      <c r="F131" s="193" t="s">
        <v>25</v>
      </c>
      <c r="G131" s="194"/>
      <c r="H131" s="194"/>
      <c r="I131" s="194">
        <f>'SO01 R220582-202 Pol'!G133</f>
        <v>0</v>
      </c>
      <c r="J131" s="191" t="str">
        <f>IF(I157=0,"",I131/I157*100)</f>
        <v/>
      </c>
    </row>
    <row r="132" spans="1:10" ht="36.75" customHeight="1" x14ac:dyDescent="0.25">
      <c r="A132" s="180"/>
      <c r="B132" s="185" t="s">
        <v>193</v>
      </c>
      <c r="C132" s="186" t="s">
        <v>194</v>
      </c>
      <c r="D132" s="187"/>
      <c r="E132" s="187"/>
      <c r="F132" s="193" t="s">
        <v>25</v>
      </c>
      <c r="G132" s="194"/>
      <c r="H132" s="194"/>
      <c r="I132" s="194">
        <f>'SO01 R220582-206 Pol'!G57</f>
        <v>0</v>
      </c>
      <c r="J132" s="191" t="str">
        <f>IF(I157=0,"",I132/I157*100)</f>
        <v/>
      </c>
    </row>
    <row r="133" spans="1:10" ht="36.75" customHeight="1" x14ac:dyDescent="0.25">
      <c r="A133" s="180"/>
      <c r="B133" s="185" t="s">
        <v>195</v>
      </c>
      <c r="C133" s="186" t="s">
        <v>196</v>
      </c>
      <c r="D133" s="187"/>
      <c r="E133" s="187"/>
      <c r="F133" s="193" t="s">
        <v>25</v>
      </c>
      <c r="G133" s="194"/>
      <c r="H133" s="194"/>
      <c r="I133" s="194">
        <f>'SO01 R220582-202 Pol'!G156+'SO01 R220582-205 Pol'!G21+'SO01 R220582-206 Pol'!G67+'SO02 R220582031 Pol'!G66</f>
        <v>0</v>
      </c>
      <c r="J133" s="191" t="str">
        <f>IF(I157=0,"",I133/I157*100)</f>
        <v/>
      </c>
    </row>
    <row r="134" spans="1:10" ht="36.75" customHeight="1" x14ac:dyDescent="0.25">
      <c r="A134" s="180"/>
      <c r="B134" s="185" t="s">
        <v>197</v>
      </c>
      <c r="C134" s="186" t="s">
        <v>198</v>
      </c>
      <c r="D134" s="187"/>
      <c r="E134" s="187"/>
      <c r="F134" s="193" t="s">
        <v>25</v>
      </c>
      <c r="G134" s="194"/>
      <c r="H134" s="194"/>
      <c r="I134" s="194">
        <f>'SO01 R220582-202 Pol'!G181</f>
        <v>0</v>
      </c>
      <c r="J134" s="191" t="str">
        <f>IF(I157=0,"",I134/I157*100)</f>
        <v/>
      </c>
    </row>
    <row r="135" spans="1:10" ht="36.75" customHeight="1" x14ac:dyDescent="0.25">
      <c r="A135" s="180"/>
      <c r="B135" s="185" t="s">
        <v>199</v>
      </c>
      <c r="C135" s="186" t="s">
        <v>200</v>
      </c>
      <c r="D135" s="187"/>
      <c r="E135" s="187"/>
      <c r="F135" s="193" t="s">
        <v>25</v>
      </c>
      <c r="G135" s="194"/>
      <c r="H135" s="194"/>
      <c r="I135" s="194">
        <f>'SO01 R220582-202 Pol'!G200</f>
        <v>0</v>
      </c>
      <c r="J135" s="191" t="str">
        <f>IF(I157=0,"",I135/I157*100)</f>
        <v/>
      </c>
    </row>
    <row r="136" spans="1:10" ht="36.75" customHeight="1" x14ac:dyDescent="0.25">
      <c r="A136" s="180"/>
      <c r="B136" s="185" t="s">
        <v>201</v>
      </c>
      <c r="C136" s="186" t="s">
        <v>202</v>
      </c>
      <c r="D136" s="187"/>
      <c r="E136" s="187"/>
      <c r="F136" s="193" t="s">
        <v>25</v>
      </c>
      <c r="G136" s="194"/>
      <c r="H136" s="194"/>
      <c r="I136" s="194">
        <f>'SO01 R220582-101a Pol'!G90+'SO01 R220582-101b Pol'!G173</f>
        <v>0</v>
      </c>
      <c r="J136" s="191" t="str">
        <f>IF(I157=0,"",I136/I157*100)</f>
        <v/>
      </c>
    </row>
    <row r="137" spans="1:10" ht="36.75" customHeight="1" x14ac:dyDescent="0.25">
      <c r="A137" s="180"/>
      <c r="B137" s="185" t="s">
        <v>203</v>
      </c>
      <c r="C137" s="186" t="s">
        <v>204</v>
      </c>
      <c r="D137" s="187"/>
      <c r="E137" s="187"/>
      <c r="F137" s="193" t="s">
        <v>25</v>
      </c>
      <c r="G137" s="194"/>
      <c r="H137" s="194"/>
      <c r="I137" s="194">
        <f>'SO01 R220582-101a Pol'!G97+'SO01 R220582-101b Pol'!G184</f>
        <v>0</v>
      </c>
      <c r="J137" s="191" t="str">
        <f>IF(I157=0,"",I137/I157*100)</f>
        <v/>
      </c>
    </row>
    <row r="138" spans="1:10" ht="36.75" customHeight="1" x14ac:dyDescent="0.25">
      <c r="A138" s="180"/>
      <c r="B138" s="185" t="s">
        <v>205</v>
      </c>
      <c r="C138" s="186" t="s">
        <v>206</v>
      </c>
      <c r="D138" s="187"/>
      <c r="E138" s="187"/>
      <c r="F138" s="193" t="s">
        <v>25</v>
      </c>
      <c r="G138" s="194"/>
      <c r="H138" s="194"/>
      <c r="I138" s="194">
        <f>'SO01 R220582-101a Pol'!G107+'SO01 R220582-101b Pol'!G230</f>
        <v>0</v>
      </c>
      <c r="J138" s="191" t="str">
        <f>IF(I157=0,"",I138/I157*100)</f>
        <v/>
      </c>
    </row>
    <row r="139" spans="1:10" ht="36.75" customHeight="1" x14ac:dyDescent="0.25">
      <c r="A139" s="180"/>
      <c r="B139" s="185" t="s">
        <v>207</v>
      </c>
      <c r="C139" s="186" t="s">
        <v>208</v>
      </c>
      <c r="D139" s="187"/>
      <c r="E139" s="187"/>
      <c r="F139" s="193" t="s">
        <v>25</v>
      </c>
      <c r="G139" s="194"/>
      <c r="H139" s="194"/>
      <c r="I139" s="194">
        <f>'SO01 R220582-101a Pol'!G113+'SO01 R220582-101b Pol'!G238</f>
        <v>0</v>
      </c>
      <c r="J139" s="191" t="str">
        <f>IF(I157=0,"",I139/I157*100)</f>
        <v/>
      </c>
    </row>
    <row r="140" spans="1:10" ht="36.75" customHeight="1" x14ac:dyDescent="0.25">
      <c r="A140" s="180"/>
      <c r="B140" s="185" t="s">
        <v>209</v>
      </c>
      <c r="C140" s="186" t="s">
        <v>210</v>
      </c>
      <c r="D140" s="187"/>
      <c r="E140" s="187"/>
      <c r="F140" s="193" t="s">
        <v>25</v>
      </c>
      <c r="G140" s="194"/>
      <c r="H140" s="194"/>
      <c r="I140" s="194">
        <f>'SO01 R220582-203 Pol'!G50+'SO01 R220582-205 Pol'!G27+'SO01 R220582-206 Pol'!G78+'SO02 R220582031 Pol'!G115+'SO02 R220582032 Pol'!G40+'SO02 R220582034 Pol'!G26</f>
        <v>0</v>
      </c>
      <c r="J140" s="191" t="str">
        <f>IF(I157=0,"",I140/I157*100)</f>
        <v/>
      </c>
    </row>
    <row r="141" spans="1:10" ht="36.75" customHeight="1" x14ac:dyDescent="0.25">
      <c r="A141" s="180"/>
      <c r="B141" s="185" t="s">
        <v>211</v>
      </c>
      <c r="C141" s="186" t="s">
        <v>212</v>
      </c>
      <c r="D141" s="187"/>
      <c r="E141" s="187"/>
      <c r="F141" s="193" t="s">
        <v>25</v>
      </c>
      <c r="G141" s="194"/>
      <c r="H141" s="194"/>
      <c r="I141" s="194">
        <f>'SO01 R220582-101a Pol'!G119+'SO01 R220582-101b Pol'!G250</f>
        <v>0</v>
      </c>
      <c r="J141" s="191" t="str">
        <f>IF(I157=0,"",I141/I157*100)</f>
        <v/>
      </c>
    </row>
    <row r="142" spans="1:10" ht="36.75" customHeight="1" x14ac:dyDescent="0.25">
      <c r="A142" s="180"/>
      <c r="B142" s="185" t="s">
        <v>213</v>
      </c>
      <c r="C142" s="186" t="s">
        <v>214</v>
      </c>
      <c r="D142" s="187"/>
      <c r="E142" s="187"/>
      <c r="F142" s="193" t="s">
        <v>25</v>
      </c>
      <c r="G142" s="194"/>
      <c r="H142" s="194"/>
      <c r="I142" s="194">
        <f>'SO01 R220582-101a Pol'!G128+'SO01 R220582-101b Pol'!G334</f>
        <v>0</v>
      </c>
      <c r="J142" s="191" t="str">
        <f>IF(I157=0,"",I142/I157*100)</f>
        <v/>
      </c>
    </row>
    <row r="143" spans="1:10" ht="36.75" customHeight="1" x14ac:dyDescent="0.25">
      <c r="A143" s="180"/>
      <c r="B143" s="185" t="s">
        <v>215</v>
      </c>
      <c r="C143" s="186" t="s">
        <v>216</v>
      </c>
      <c r="D143" s="187"/>
      <c r="E143" s="187"/>
      <c r="F143" s="193" t="s">
        <v>25</v>
      </c>
      <c r="G143" s="194"/>
      <c r="H143" s="194"/>
      <c r="I143" s="194">
        <f>'SO01 R220582-202 Pol'!G206+'SO01 R220582-203 Pol'!G53+'SO01 R220582-206 Pol'!G80+'SO02 R220582031 Pol'!G118+'SO02 R220582032 Pol'!G43</f>
        <v>0</v>
      </c>
      <c r="J143" s="191" t="str">
        <f>IF(I157=0,"",I143/I157*100)</f>
        <v/>
      </c>
    </row>
    <row r="144" spans="1:10" ht="36.75" customHeight="1" x14ac:dyDescent="0.25">
      <c r="A144" s="180"/>
      <c r="B144" s="185" t="s">
        <v>217</v>
      </c>
      <c r="C144" s="186" t="s">
        <v>218</v>
      </c>
      <c r="D144" s="187"/>
      <c r="E144" s="187"/>
      <c r="F144" s="193" t="s">
        <v>25</v>
      </c>
      <c r="G144" s="194"/>
      <c r="H144" s="194"/>
      <c r="I144" s="194">
        <f>'SO01 R220582-202 Pol'!G212</f>
        <v>0</v>
      </c>
      <c r="J144" s="191" t="str">
        <f>IF(I157=0,"",I144/I157*100)</f>
        <v/>
      </c>
    </row>
    <row r="145" spans="1:10" ht="36.75" customHeight="1" x14ac:dyDescent="0.25">
      <c r="A145" s="180"/>
      <c r="B145" s="185" t="s">
        <v>219</v>
      </c>
      <c r="C145" s="186" t="s">
        <v>220</v>
      </c>
      <c r="D145" s="187"/>
      <c r="E145" s="187"/>
      <c r="F145" s="193" t="s">
        <v>25</v>
      </c>
      <c r="G145" s="194"/>
      <c r="H145" s="194"/>
      <c r="I145" s="194">
        <f>'SO01 R220582-101a Pol'!G135+'SO01 R220582-101b Pol'!G388</f>
        <v>0</v>
      </c>
      <c r="J145" s="191" t="str">
        <f>IF(I157=0,"",I145/I157*100)</f>
        <v/>
      </c>
    </row>
    <row r="146" spans="1:10" ht="36.75" customHeight="1" x14ac:dyDescent="0.25">
      <c r="A146" s="180"/>
      <c r="B146" s="185" t="s">
        <v>221</v>
      </c>
      <c r="C146" s="186" t="s">
        <v>148</v>
      </c>
      <c r="D146" s="187"/>
      <c r="E146" s="187"/>
      <c r="F146" s="193" t="s">
        <v>25</v>
      </c>
      <c r="G146" s="194"/>
      <c r="H146" s="194"/>
      <c r="I146" s="194">
        <f>'SO01 R220582-101a Pol'!G151</f>
        <v>0</v>
      </c>
      <c r="J146" s="191" t="str">
        <f>IF(I157=0,"",I146/I157*100)</f>
        <v/>
      </c>
    </row>
    <row r="147" spans="1:10" ht="36.75" customHeight="1" x14ac:dyDescent="0.25">
      <c r="A147" s="180"/>
      <c r="B147" s="185" t="s">
        <v>222</v>
      </c>
      <c r="C147" s="186" t="s">
        <v>223</v>
      </c>
      <c r="D147" s="187"/>
      <c r="E147" s="187"/>
      <c r="F147" s="193" t="s">
        <v>25</v>
      </c>
      <c r="G147" s="194"/>
      <c r="H147" s="194"/>
      <c r="I147" s="194">
        <f>'SO01 R220582-101a Pol'!G174</f>
        <v>0</v>
      </c>
      <c r="J147" s="191" t="str">
        <f>IF(I157=0,"",I147/I157*100)</f>
        <v/>
      </c>
    </row>
    <row r="148" spans="1:10" ht="36.75" customHeight="1" x14ac:dyDescent="0.25">
      <c r="A148" s="180"/>
      <c r="B148" s="185" t="s">
        <v>224</v>
      </c>
      <c r="C148" s="186" t="s">
        <v>225</v>
      </c>
      <c r="D148" s="187"/>
      <c r="E148" s="187"/>
      <c r="F148" s="193" t="s">
        <v>25</v>
      </c>
      <c r="G148" s="194"/>
      <c r="H148" s="194"/>
      <c r="I148" s="194">
        <f>'SO01 R220582-101a Pol'!G177</f>
        <v>0</v>
      </c>
      <c r="J148" s="191" t="str">
        <f>IF(I157=0,"",I148/I157*100)</f>
        <v/>
      </c>
    </row>
    <row r="149" spans="1:10" ht="36.75" customHeight="1" x14ac:dyDescent="0.25">
      <c r="A149" s="180"/>
      <c r="B149" s="185" t="s">
        <v>226</v>
      </c>
      <c r="C149" s="186" t="s">
        <v>227</v>
      </c>
      <c r="D149" s="187"/>
      <c r="E149" s="187"/>
      <c r="F149" s="193" t="s">
        <v>25</v>
      </c>
      <c r="G149" s="194"/>
      <c r="H149" s="194"/>
      <c r="I149" s="194">
        <f>'SO01 R220582-101a Pol'!G181</f>
        <v>0</v>
      </c>
      <c r="J149" s="191" t="str">
        <f>IF(I157=0,"",I149/I157*100)</f>
        <v/>
      </c>
    </row>
    <row r="150" spans="1:10" ht="36.75" customHeight="1" x14ac:dyDescent="0.25">
      <c r="A150" s="180"/>
      <c r="B150" s="185" t="s">
        <v>228</v>
      </c>
      <c r="C150" s="186" t="s">
        <v>229</v>
      </c>
      <c r="D150" s="187"/>
      <c r="E150" s="187"/>
      <c r="F150" s="193" t="s">
        <v>25</v>
      </c>
      <c r="G150" s="194"/>
      <c r="H150" s="194"/>
      <c r="I150" s="194">
        <f>'SO01 R220582-101a Pol'!G183</f>
        <v>0</v>
      </c>
      <c r="J150" s="191" t="str">
        <f>IF(I157=0,"",I150/I157*100)</f>
        <v/>
      </c>
    </row>
    <row r="151" spans="1:10" ht="36.75" customHeight="1" x14ac:dyDescent="0.25">
      <c r="A151" s="180"/>
      <c r="B151" s="185" t="s">
        <v>230</v>
      </c>
      <c r="C151" s="186" t="s">
        <v>231</v>
      </c>
      <c r="D151" s="187"/>
      <c r="E151" s="187"/>
      <c r="F151" s="193" t="s">
        <v>26</v>
      </c>
      <c r="G151" s="194"/>
      <c r="H151" s="194"/>
      <c r="I151" s="194">
        <f>'SO01 R220582-203 Pol'!G61+'SO01 R220582-205 Pol'!G29+'SO02 R220582031 Pol'!G125+'SO02 R220582032 Pol'!G50</f>
        <v>0</v>
      </c>
      <c r="J151" s="191" t="str">
        <f>IF(I157=0,"",I151/I157*100)</f>
        <v/>
      </c>
    </row>
    <row r="152" spans="1:10" ht="36.75" customHeight="1" x14ac:dyDescent="0.25">
      <c r="A152" s="180"/>
      <c r="B152" s="185" t="s">
        <v>232</v>
      </c>
      <c r="C152" s="186" t="s">
        <v>145</v>
      </c>
      <c r="D152" s="187"/>
      <c r="E152" s="187"/>
      <c r="F152" s="193" t="s">
        <v>26</v>
      </c>
      <c r="G152" s="194"/>
      <c r="H152" s="194"/>
      <c r="I152" s="194">
        <f>'SO02 R220582033 Pol'!G27</f>
        <v>0</v>
      </c>
      <c r="J152" s="191" t="str">
        <f>IF(I157=0,"",I152/I157*100)</f>
        <v/>
      </c>
    </row>
    <row r="153" spans="1:10" ht="36.75" customHeight="1" x14ac:dyDescent="0.25">
      <c r="A153" s="180"/>
      <c r="B153" s="185" t="s">
        <v>233</v>
      </c>
      <c r="C153" s="186" t="s">
        <v>234</v>
      </c>
      <c r="D153" s="187"/>
      <c r="E153" s="187"/>
      <c r="F153" s="193" t="s">
        <v>235</v>
      </c>
      <c r="G153" s="194"/>
      <c r="H153" s="194"/>
      <c r="I153" s="194">
        <f>'SO02 R220582034 Pol'!G36</f>
        <v>0</v>
      </c>
      <c r="J153" s="191" t="str">
        <f>IF(I157=0,"",I153/I157*100)</f>
        <v/>
      </c>
    </row>
    <row r="154" spans="1:10" ht="36.75" customHeight="1" x14ac:dyDescent="0.25">
      <c r="A154" s="180"/>
      <c r="B154" s="185" t="s">
        <v>236</v>
      </c>
      <c r="C154" s="186" t="s">
        <v>237</v>
      </c>
      <c r="D154" s="187"/>
      <c r="E154" s="187"/>
      <c r="F154" s="193" t="s">
        <v>235</v>
      </c>
      <c r="G154" s="194"/>
      <c r="H154" s="194"/>
      <c r="I154" s="194">
        <f>'SO02 R220582033 Pol'!G38</f>
        <v>0</v>
      </c>
      <c r="J154" s="191" t="str">
        <f>IF(I157=0,"",I154/I157*100)</f>
        <v/>
      </c>
    </row>
    <row r="155" spans="1:10" ht="36.75" customHeight="1" x14ac:dyDescent="0.25">
      <c r="A155" s="180"/>
      <c r="B155" s="185" t="s">
        <v>158</v>
      </c>
      <c r="C155" s="186" t="s">
        <v>27</v>
      </c>
      <c r="D155" s="187"/>
      <c r="E155" s="187"/>
      <c r="F155" s="193" t="s">
        <v>158</v>
      </c>
      <c r="G155" s="194"/>
      <c r="H155" s="194"/>
      <c r="I155" s="194">
        <f>'SO01 R220582-201 Pol'!G151+'SO01 R220582-202 Pol'!G220+'SO01 R220582-203 Pol'!G69+'SO01 R220582-205 Pol'!G34+'SO01 R220582-206 Pol'!G87+'SO02 R220582031 Pol'!G127+'SO02 R220582032 Pol'!G59</f>
        <v>0</v>
      </c>
      <c r="J155" s="191" t="str">
        <f>IF(I157=0,"",I155/I157*100)</f>
        <v/>
      </c>
    </row>
    <row r="156" spans="1:10" ht="36.75" customHeight="1" x14ac:dyDescent="0.25">
      <c r="A156" s="180"/>
      <c r="B156" s="185" t="s">
        <v>238</v>
      </c>
      <c r="C156" s="186" t="s">
        <v>28</v>
      </c>
      <c r="D156" s="187"/>
      <c r="E156" s="187"/>
      <c r="F156" s="193" t="s">
        <v>238</v>
      </c>
      <c r="G156" s="194"/>
      <c r="H156" s="194"/>
      <c r="I156" s="194">
        <f>'SO01 R220582-201 Pol'!G159+'SO01 R220582-202 Pol'!G230+'SO01 R220582-203 Pol'!G78+'SO01 R220582-205 Pol'!G42+'SO01 R220582-206 Pol'!G95+'SO02 R220582032 Pol'!G67</f>
        <v>0</v>
      </c>
      <c r="J156" s="191" t="str">
        <f>IF(I157=0,"",I156/I157*100)</f>
        <v/>
      </c>
    </row>
    <row r="157" spans="1:10" ht="25.5" customHeight="1" x14ac:dyDescent="0.25">
      <c r="A157" s="181"/>
      <c r="B157" s="188" t="s">
        <v>1</v>
      </c>
      <c r="C157" s="189"/>
      <c r="D157" s="190"/>
      <c r="E157" s="190"/>
      <c r="F157" s="195"/>
      <c r="G157" s="196"/>
      <c r="H157" s="196"/>
      <c r="I157" s="196">
        <f>SUM(I81:I156)</f>
        <v>0</v>
      </c>
      <c r="J157" s="192">
        <f>SUM(J81:J156)</f>
        <v>0</v>
      </c>
    </row>
    <row r="158" spans="1:10" x14ac:dyDescent="0.25">
      <c r="F158" s="133"/>
      <c r="G158" s="133"/>
      <c r="H158" s="133"/>
      <c r="I158" s="133"/>
      <c r="J158" s="134"/>
    </row>
    <row r="159" spans="1:10" x14ac:dyDescent="0.25">
      <c r="F159" s="133"/>
      <c r="G159" s="133"/>
      <c r="H159" s="133"/>
      <c r="I159" s="133"/>
      <c r="J159" s="134"/>
    </row>
    <row r="160" spans="1:10" x14ac:dyDescent="0.25">
      <c r="F160" s="133"/>
      <c r="G160" s="133"/>
      <c r="H160" s="133"/>
      <c r="I160" s="133"/>
      <c r="J160" s="134"/>
    </row>
  </sheetData>
  <sheetProtection algorithmName="SHA-512" hashValue="GDqCPpObZs8MgboQjztNHCVm/ZadmokRbTPPTErdw9vyvYHHShcI86Qt80rkLw6SQtpMkkhzVXXFFZUghob41Q==" saltValue="r0h0Jw4MRg3+2ylgAaP46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36">
    <mergeCell ref="C152:E152"/>
    <mergeCell ref="C153:E153"/>
    <mergeCell ref="C154:E154"/>
    <mergeCell ref="C155:E155"/>
    <mergeCell ref="C156:E156"/>
    <mergeCell ref="C147:E147"/>
    <mergeCell ref="C148:E148"/>
    <mergeCell ref="C149:E149"/>
    <mergeCell ref="C150:E150"/>
    <mergeCell ref="C151:E151"/>
    <mergeCell ref="C142:E142"/>
    <mergeCell ref="C143:E143"/>
    <mergeCell ref="C144:E144"/>
    <mergeCell ref="C145:E145"/>
    <mergeCell ref="C146:E146"/>
    <mergeCell ref="C137:E137"/>
    <mergeCell ref="C138:E138"/>
    <mergeCell ref="C139:E139"/>
    <mergeCell ref="C140:E140"/>
    <mergeCell ref="C141:E141"/>
    <mergeCell ref="C132:E132"/>
    <mergeCell ref="C133:E133"/>
    <mergeCell ref="C134:E134"/>
    <mergeCell ref="C135:E135"/>
    <mergeCell ref="C136:E136"/>
    <mergeCell ref="C127:E127"/>
    <mergeCell ref="C128:E128"/>
    <mergeCell ref="C129:E129"/>
    <mergeCell ref="C130:E130"/>
    <mergeCell ref="C131:E131"/>
    <mergeCell ref="C122:E122"/>
    <mergeCell ref="C123:E123"/>
    <mergeCell ref="C124:E124"/>
    <mergeCell ref="C125:E125"/>
    <mergeCell ref="C126:E126"/>
    <mergeCell ref="C117:E117"/>
    <mergeCell ref="C118:E118"/>
    <mergeCell ref="C119:E119"/>
    <mergeCell ref="C120:E120"/>
    <mergeCell ref="C121:E121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02:E102"/>
    <mergeCell ref="C103:E103"/>
    <mergeCell ref="C104:E104"/>
    <mergeCell ref="C105:E105"/>
    <mergeCell ref="C106:E106"/>
    <mergeCell ref="C97:E97"/>
    <mergeCell ref="C98:E98"/>
    <mergeCell ref="C99:E99"/>
    <mergeCell ref="C100:E100"/>
    <mergeCell ref="C101:E101"/>
    <mergeCell ref="C92:E92"/>
    <mergeCell ref="C93:E93"/>
    <mergeCell ref="C94:E94"/>
    <mergeCell ref="C95:E95"/>
    <mergeCell ref="C96:E96"/>
    <mergeCell ref="C87:E87"/>
    <mergeCell ref="C88:E88"/>
    <mergeCell ref="C89:E89"/>
    <mergeCell ref="C90:E90"/>
    <mergeCell ref="C91:E91"/>
    <mergeCell ref="C82:E82"/>
    <mergeCell ref="C83:E83"/>
    <mergeCell ref="C84:E84"/>
    <mergeCell ref="C85:E85"/>
    <mergeCell ref="C86:E86"/>
    <mergeCell ref="C54:E54"/>
    <mergeCell ref="C55:E55"/>
    <mergeCell ref="C56:E56"/>
    <mergeCell ref="B57:E57"/>
    <mergeCell ref="C81:E81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7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796875" defaultRowHeight="12.5" x14ac:dyDescent="0.25"/>
  <cols>
    <col min="1" max="1" width="4.26953125" style="3" customWidth="1"/>
    <col min="2" max="2" width="14.453125" style="3" customWidth="1"/>
    <col min="3" max="3" width="38.26953125" style="7" customWidth="1"/>
    <col min="4" max="4" width="4.54296875" style="3" customWidth="1"/>
    <col min="5" max="5" width="10.54296875" style="3" customWidth="1"/>
    <col min="6" max="6" width="9.81640625" style="3" customWidth="1"/>
    <col min="7" max="7" width="12.7265625" style="3" customWidth="1"/>
    <col min="8" max="16384" width="9.1796875" style="3"/>
  </cols>
  <sheetData>
    <row r="1" spans="1:7" ht="15.5" x14ac:dyDescent="0.25">
      <c r="A1" s="107" t="s">
        <v>6</v>
      </c>
      <c r="B1" s="107"/>
      <c r="C1" s="108"/>
      <c r="D1" s="107"/>
      <c r="E1" s="107"/>
      <c r="F1" s="107"/>
      <c r="G1" s="107"/>
    </row>
    <row r="2" spans="1:7" ht="25" customHeight="1" x14ac:dyDescent="0.25">
      <c r="A2" s="50" t="s">
        <v>7</v>
      </c>
      <c r="B2" s="49"/>
      <c r="C2" s="109"/>
      <c r="D2" s="109"/>
      <c r="E2" s="109"/>
      <c r="F2" s="109"/>
      <c r="G2" s="110"/>
    </row>
    <row r="3" spans="1:7" ht="25" customHeight="1" x14ac:dyDescent="0.25">
      <c r="A3" s="50" t="s">
        <v>8</v>
      </c>
      <c r="B3" s="49"/>
      <c r="C3" s="109"/>
      <c r="D3" s="109"/>
      <c r="E3" s="109"/>
      <c r="F3" s="109"/>
      <c r="G3" s="110"/>
    </row>
    <row r="4" spans="1:7" ht="25" customHeight="1" x14ac:dyDescent="0.25">
      <c r="A4" s="50" t="s">
        <v>9</v>
      </c>
      <c r="B4" s="49"/>
      <c r="C4" s="109"/>
      <c r="D4" s="109"/>
      <c r="E4" s="109"/>
      <c r="F4" s="109"/>
      <c r="G4" s="110"/>
    </row>
    <row r="5" spans="1:7" x14ac:dyDescent="0.25">
      <c r="B5" s="4"/>
      <c r="C5" s="5"/>
      <c r="D5" s="6"/>
    </row>
  </sheetData>
  <sheetProtection algorithmName="SHA-512" hashValue="swsr9+azlx72zF4aRNho21IhFRGumHXgwJXdCi3rh4ulqfs4djgICw7X7U2xuEAgIpEH/SY6TQYq8cJnyfOYrA==" saltValue="myPjdy5wPDPp7KAztabIZ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144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50</v>
      </c>
      <c r="C4" s="205" t="s">
        <v>51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146</v>
      </c>
      <c r="C8" s="257" t="s">
        <v>148</v>
      </c>
      <c r="D8" s="234"/>
      <c r="E8" s="235"/>
      <c r="F8" s="236"/>
      <c r="G8" s="236">
        <f>SUMIF(AG9:AG78,"&lt;&gt;NOR",G9:G78)</f>
        <v>0</v>
      </c>
      <c r="H8" s="236"/>
      <c r="I8" s="236">
        <f>SUM(I9:I78)</f>
        <v>0</v>
      </c>
      <c r="J8" s="236"/>
      <c r="K8" s="236">
        <f>SUM(K9:K78)</f>
        <v>0</v>
      </c>
      <c r="L8" s="236"/>
      <c r="M8" s="236">
        <f>SUM(M9:M78)</f>
        <v>0</v>
      </c>
      <c r="N8" s="235"/>
      <c r="O8" s="235">
        <f>SUM(O9:O78)</f>
        <v>0</v>
      </c>
      <c r="P8" s="235"/>
      <c r="Q8" s="235">
        <f>SUM(Q9:Q78)</f>
        <v>36.93</v>
      </c>
      <c r="R8" s="236"/>
      <c r="S8" s="236"/>
      <c r="T8" s="237"/>
      <c r="U8" s="231"/>
      <c r="V8" s="231">
        <f>SUM(V9:V78)</f>
        <v>0</v>
      </c>
      <c r="W8" s="231"/>
      <c r="X8" s="231"/>
      <c r="AG8" t="s">
        <v>266</v>
      </c>
    </row>
    <row r="9" spans="1:60" ht="20" outlineLevel="1" x14ac:dyDescent="0.25">
      <c r="A9" s="242">
        <v>1</v>
      </c>
      <c r="B9" s="243" t="s">
        <v>267</v>
      </c>
      <c r="C9" s="258" t="s">
        <v>268</v>
      </c>
      <c r="D9" s="244" t="s">
        <v>269</v>
      </c>
      <c r="E9" s="245">
        <v>19.242000000000001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0</v>
      </c>
      <c r="O9" s="245">
        <f>ROUND(E9*N9,2)</f>
        <v>0</v>
      </c>
      <c r="P9" s="245">
        <v>0.26100000000000001</v>
      </c>
      <c r="Q9" s="245">
        <f>ROUND(E9*P9,2)</f>
        <v>5.0199999999999996</v>
      </c>
      <c r="R9" s="247"/>
      <c r="S9" s="247" t="s">
        <v>270</v>
      </c>
      <c r="T9" s="248" t="s">
        <v>271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273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59" t="s">
        <v>274</v>
      </c>
      <c r="D10" s="226"/>
      <c r="E10" s="227"/>
      <c r="F10" s="224"/>
      <c r="G10" s="224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275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59" t="s">
        <v>276</v>
      </c>
      <c r="D11" s="226"/>
      <c r="E11" s="227"/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13"/>
      <c r="Z11" s="213"/>
      <c r="AA11" s="213"/>
      <c r="AB11" s="213"/>
      <c r="AC11" s="213"/>
      <c r="AD11" s="213"/>
      <c r="AE11" s="213"/>
      <c r="AF11" s="213"/>
      <c r="AG11" s="213" t="s">
        <v>275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59" t="s">
        <v>277</v>
      </c>
      <c r="D12" s="226"/>
      <c r="E12" s="227"/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275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59" t="s">
        <v>278</v>
      </c>
      <c r="D13" s="226"/>
      <c r="E13" s="227">
        <v>19.239999999999998</v>
      </c>
      <c r="F13" s="224"/>
      <c r="G13" s="224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13"/>
      <c r="Z13" s="213"/>
      <c r="AA13" s="213"/>
      <c r="AB13" s="213"/>
      <c r="AC13" s="213"/>
      <c r="AD13" s="213"/>
      <c r="AE13" s="213"/>
      <c r="AF13" s="213"/>
      <c r="AG13" s="213" t="s">
        <v>275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0" outlineLevel="1" x14ac:dyDescent="0.25">
      <c r="A14" s="242">
        <v>2</v>
      </c>
      <c r="B14" s="243" t="s">
        <v>279</v>
      </c>
      <c r="C14" s="258" t="s">
        <v>280</v>
      </c>
      <c r="D14" s="244" t="s">
        <v>281</v>
      </c>
      <c r="E14" s="245">
        <v>7.4729999999999999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21</v>
      </c>
      <c r="M14" s="247">
        <f>G14*(1+L14/100)</f>
        <v>0</v>
      </c>
      <c r="N14" s="245">
        <v>0</v>
      </c>
      <c r="O14" s="245">
        <f>ROUND(E14*N14,2)</f>
        <v>0</v>
      </c>
      <c r="P14" s="245">
        <v>1.8</v>
      </c>
      <c r="Q14" s="245">
        <f>ROUND(E14*P14,2)</f>
        <v>13.45</v>
      </c>
      <c r="R14" s="247"/>
      <c r="S14" s="247" t="s">
        <v>270</v>
      </c>
      <c r="T14" s="248" t="s">
        <v>271</v>
      </c>
      <c r="U14" s="224">
        <v>0</v>
      </c>
      <c r="V14" s="224">
        <f>ROUND(E14*U14,2)</f>
        <v>0</v>
      </c>
      <c r="W14" s="224"/>
      <c r="X14" s="224" t="s">
        <v>272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273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59" t="s">
        <v>282</v>
      </c>
      <c r="D15" s="226"/>
      <c r="E15" s="227"/>
      <c r="F15" s="224"/>
      <c r="G15" s="224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275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59" t="s">
        <v>283</v>
      </c>
      <c r="D16" s="226"/>
      <c r="E16" s="227"/>
      <c r="F16" s="224"/>
      <c r="G16" s="224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13"/>
      <c r="Z16" s="213"/>
      <c r="AA16" s="213"/>
      <c r="AB16" s="213"/>
      <c r="AC16" s="213"/>
      <c r="AD16" s="213"/>
      <c r="AE16" s="213"/>
      <c r="AF16" s="213"/>
      <c r="AG16" s="213" t="s">
        <v>275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59" t="s">
        <v>284</v>
      </c>
      <c r="D17" s="226"/>
      <c r="E17" s="227"/>
      <c r="F17" s="224"/>
      <c r="G17" s="224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13"/>
      <c r="Z17" s="213"/>
      <c r="AA17" s="213"/>
      <c r="AB17" s="213"/>
      <c r="AC17" s="213"/>
      <c r="AD17" s="213"/>
      <c r="AE17" s="213"/>
      <c r="AF17" s="213"/>
      <c r="AG17" s="213" t="s">
        <v>275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59" t="s">
        <v>285</v>
      </c>
      <c r="D18" s="226"/>
      <c r="E18" s="227"/>
      <c r="F18" s="224"/>
      <c r="G18" s="224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13"/>
      <c r="Z18" s="213"/>
      <c r="AA18" s="213"/>
      <c r="AB18" s="213"/>
      <c r="AC18" s="213"/>
      <c r="AD18" s="213"/>
      <c r="AE18" s="213"/>
      <c r="AF18" s="213"/>
      <c r="AG18" s="213" t="s">
        <v>275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59" t="s">
        <v>286</v>
      </c>
      <c r="D19" s="226"/>
      <c r="E19" s="227"/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13"/>
      <c r="Z19" s="213"/>
      <c r="AA19" s="213"/>
      <c r="AB19" s="213"/>
      <c r="AC19" s="213"/>
      <c r="AD19" s="213"/>
      <c r="AE19" s="213"/>
      <c r="AF19" s="213"/>
      <c r="AG19" s="213" t="s">
        <v>275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59" t="s">
        <v>287</v>
      </c>
      <c r="D20" s="226"/>
      <c r="E20" s="227"/>
      <c r="F20" s="224"/>
      <c r="G20" s="224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13"/>
      <c r="Z20" s="213"/>
      <c r="AA20" s="213"/>
      <c r="AB20" s="213"/>
      <c r="AC20" s="213"/>
      <c r="AD20" s="213"/>
      <c r="AE20" s="213"/>
      <c r="AF20" s="213"/>
      <c r="AG20" s="213" t="s">
        <v>275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59" t="s">
        <v>285</v>
      </c>
      <c r="D21" s="226"/>
      <c r="E21" s="227"/>
      <c r="F21" s="224"/>
      <c r="G21" s="224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13"/>
      <c r="Z21" s="213"/>
      <c r="AA21" s="213"/>
      <c r="AB21" s="213"/>
      <c r="AC21" s="213"/>
      <c r="AD21" s="213"/>
      <c r="AE21" s="213"/>
      <c r="AF21" s="213"/>
      <c r="AG21" s="213" t="s">
        <v>275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59" t="s">
        <v>288</v>
      </c>
      <c r="D22" s="226"/>
      <c r="E22" s="227">
        <v>7.47</v>
      </c>
      <c r="F22" s="224"/>
      <c r="G22" s="224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13"/>
      <c r="Z22" s="213"/>
      <c r="AA22" s="213"/>
      <c r="AB22" s="213"/>
      <c r="AC22" s="213"/>
      <c r="AD22" s="213"/>
      <c r="AE22" s="213"/>
      <c r="AF22" s="213"/>
      <c r="AG22" s="213" t="s">
        <v>275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20" outlineLevel="1" x14ac:dyDescent="0.25">
      <c r="A23" s="242">
        <v>3</v>
      </c>
      <c r="B23" s="243" t="s">
        <v>289</v>
      </c>
      <c r="C23" s="258" t="s">
        <v>290</v>
      </c>
      <c r="D23" s="244" t="s">
        <v>269</v>
      </c>
      <c r="E23" s="245">
        <v>13.13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21</v>
      </c>
      <c r="M23" s="247">
        <f>G23*(1+L23/100)</f>
        <v>0</v>
      </c>
      <c r="N23" s="245">
        <v>0</v>
      </c>
      <c r="O23" s="245">
        <f>ROUND(E23*N23,2)</f>
        <v>0</v>
      </c>
      <c r="P23" s="245">
        <v>7.5999999999999998E-2</v>
      </c>
      <c r="Q23" s="245">
        <f>ROUND(E23*P23,2)</f>
        <v>1</v>
      </c>
      <c r="R23" s="247"/>
      <c r="S23" s="247" t="s">
        <v>270</v>
      </c>
      <c r="T23" s="248" t="s">
        <v>271</v>
      </c>
      <c r="U23" s="224">
        <v>0</v>
      </c>
      <c r="V23" s="224">
        <f>ROUND(E23*U23,2)</f>
        <v>0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273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20"/>
      <c r="B24" s="221"/>
      <c r="C24" s="259" t="s">
        <v>291</v>
      </c>
      <c r="D24" s="226"/>
      <c r="E24" s="227"/>
      <c r="F24" s="224"/>
      <c r="G24" s="224"/>
      <c r="H24" s="224"/>
      <c r="I24" s="224"/>
      <c r="J24" s="224"/>
      <c r="K24" s="224"/>
      <c r="L24" s="224"/>
      <c r="M24" s="224"/>
      <c r="N24" s="223"/>
      <c r="O24" s="223"/>
      <c r="P24" s="223"/>
      <c r="Q24" s="223"/>
      <c r="R24" s="224"/>
      <c r="S24" s="224"/>
      <c r="T24" s="224"/>
      <c r="U24" s="224"/>
      <c r="V24" s="224"/>
      <c r="W24" s="224"/>
      <c r="X24" s="224"/>
      <c r="Y24" s="213"/>
      <c r="Z24" s="213"/>
      <c r="AA24" s="213"/>
      <c r="AB24" s="213"/>
      <c r="AC24" s="213"/>
      <c r="AD24" s="213"/>
      <c r="AE24" s="213"/>
      <c r="AF24" s="213"/>
      <c r="AG24" s="213" t="s">
        <v>275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20"/>
      <c r="B25" s="221"/>
      <c r="C25" s="259" t="s">
        <v>292</v>
      </c>
      <c r="D25" s="226"/>
      <c r="E25" s="227"/>
      <c r="F25" s="224"/>
      <c r="G25" s="224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13"/>
      <c r="Z25" s="213"/>
      <c r="AA25" s="213"/>
      <c r="AB25" s="213"/>
      <c r="AC25" s="213"/>
      <c r="AD25" s="213"/>
      <c r="AE25" s="213"/>
      <c r="AF25" s="213"/>
      <c r="AG25" s="213" t="s">
        <v>275</v>
      </c>
      <c r="AH25" s="213">
        <v>0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20"/>
      <c r="B26" s="221"/>
      <c r="C26" s="259" t="s">
        <v>293</v>
      </c>
      <c r="D26" s="226"/>
      <c r="E26" s="227"/>
      <c r="F26" s="224"/>
      <c r="G26" s="224"/>
      <c r="H26" s="224"/>
      <c r="I26" s="224"/>
      <c r="J26" s="224"/>
      <c r="K26" s="224"/>
      <c r="L26" s="224"/>
      <c r="M26" s="224"/>
      <c r="N26" s="223"/>
      <c r="O26" s="223"/>
      <c r="P26" s="223"/>
      <c r="Q26" s="223"/>
      <c r="R26" s="224"/>
      <c r="S26" s="224"/>
      <c r="T26" s="224"/>
      <c r="U26" s="224"/>
      <c r="V26" s="224"/>
      <c r="W26" s="224"/>
      <c r="X26" s="224"/>
      <c r="Y26" s="213"/>
      <c r="Z26" s="213"/>
      <c r="AA26" s="213"/>
      <c r="AB26" s="213"/>
      <c r="AC26" s="213"/>
      <c r="AD26" s="213"/>
      <c r="AE26" s="213"/>
      <c r="AF26" s="213"/>
      <c r="AG26" s="213" t="s">
        <v>275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59" t="s">
        <v>283</v>
      </c>
      <c r="D27" s="226"/>
      <c r="E27" s="227"/>
      <c r="F27" s="224"/>
      <c r="G27" s="224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13"/>
      <c r="Z27" s="213"/>
      <c r="AA27" s="213"/>
      <c r="AB27" s="213"/>
      <c r="AC27" s="213"/>
      <c r="AD27" s="213"/>
      <c r="AE27" s="213"/>
      <c r="AF27" s="213"/>
      <c r="AG27" s="213" t="s">
        <v>275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20"/>
      <c r="B28" s="221"/>
      <c r="C28" s="259" t="s">
        <v>294</v>
      </c>
      <c r="D28" s="226"/>
      <c r="E28" s="227"/>
      <c r="F28" s="224"/>
      <c r="G28" s="224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13"/>
      <c r="Z28" s="213"/>
      <c r="AA28" s="213"/>
      <c r="AB28" s="213"/>
      <c r="AC28" s="213"/>
      <c r="AD28" s="213"/>
      <c r="AE28" s="213"/>
      <c r="AF28" s="213"/>
      <c r="AG28" s="213" t="s">
        <v>275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59" t="s">
        <v>286</v>
      </c>
      <c r="D29" s="226"/>
      <c r="E29" s="227"/>
      <c r="F29" s="224"/>
      <c r="G29" s="224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13"/>
      <c r="Z29" s="213"/>
      <c r="AA29" s="213"/>
      <c r="AB29" s="213"/>
      <c r="AC29" s="213"/>
      <c r="AD29" s="213"/>
      <c r="AE29" s="213"/>
      <c r="AF29" s="213"/>
      <c r="AG29" s="213" t="s">
        <v>275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59" t="s">
        <v>295</v>
      </c>
      <c r="D30" s="226"/>
      <c r="E30" s="227"/>
      <c r="F30" s="224"/>
      <c r="G30" s="224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13"/>
      <c r="Z30" s="213"/>
      <c r="AA30" s="213"/>
      <c r="AB30" s="213"/>
      <c r="AC30" s="213"/>
      <c r="AD30" s="213"/>
      <c r="AE30" s="213"/>
      <c r="AF30" s="213"/>
      <c r="AG30" s="213" t="s">
        <v>275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59" t="s">
        <v>296</v>
      </c>
      <c r="D31" s="226"/>
      <c r="E31" s="227">
        <v>13.13</v>
      </c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13"/>
      <c r="Z31" s="213"/>
      <c r="AA31" s="213"/>
      <c r="AB31" s="213"/>
      <c r="AC31" s="213"/>
      <c r="AD31" s="213"/>
      <c r="AE31" s="213"/>
      <c r="AF31" s="213"/>
      <c r="AG31" s="213" t="s">
        <v>275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20" outlineLevel="1" x14ac:dyDescent="0.25">
      <c r="A32" s="242">
        <v>4</v>
      </c>
      <c r="B32" s="243" t="s">
        <v>297</v>
      </c>
      <c r="C32" s="258" t="s">
        <v>298</v>
      </c>
      <c r="D32" s="244" t="s">
        <v>269</v>
      </c>
      <c r="E32" s="245">
        <v>6.51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21</v>
      </c>
      <c r="M32" s="247">
        <f>G32*(1+L32/100)</f>
        <v>0</v>
      </c>
      <c r="N32" s="245">
        <v>0</v>
      </c>
      <c r="O32" s="245">
        <f>ROUND(E32*N32,2)</f>
        <v>0</v>
      </c>
      <c r="P32" s="245">
        <v>6.3E-2</v>
      </c>
      <c r="Q32" s="245">
        <f>ROUND(E32*P32,2)</f>
        <v>0.41</v>
      </c>
      <c r="R32" s="247"/>
      <c r="S32" s="247" t="s">
        <v>270</v>
      </c>
      <c r="T32" s="248" t="s">
        <v>271</v>
      </c>
      <c r="U32" s="224">
        <v>0</v>
      </c>
      <c r="V32" s="224">
        <f>ROUND(E32*U32,2)</f>
        <v>0</v>
      </c>
      <c r="W32" s="224"/>
      <c r="X32" s="224" t="s">
        <v>272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273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59" t="s">
        <v>291</v>
      </c>
      <c r="D33" s="226"/>
      <c r="E33" s="227"/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13"/>
      <c r="Z33" s="213"/>
      <c r="AA33" s="213"/>
      <c r="AB33" s="213"/>
      <c r="AC33" s="213"/>
      <c r="AD33" s="213"/>
      <c r="AE33" s="213"/>
      <c r="AF33" s="213"/>
      <c r="AG33" s="213" t="s">
        <v>275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/>
      <c r="B34" s="221"/>
      <c r="C34" s="259" t="s">
        <v>283</v>
      </c>
      <c r="D34" s="226"/>
      <c r="E34" s="227"/>
      <c r="F34" s="224"/>
      <c r="G34" s="224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13"/>
      <c r="Z34" s="213"/>
      <c r="AA34" s="213"/>
      <c r="AB34" s="213"/>
      <c r="AC34" s="213"/>
      <c r="AD34" s="213"/>
      <c r="AE34" s="213"/>
      <c r="AF34" s="213"/>
      <c r="AG34" s="213" t="s">
        <v>275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20"/>
      <c r="B35" s="221"/>
      <c r="C35" s="259" t="s">
        <v>299</v>
      </c>
      <c r="D35" s="226"/>
      <c r="E35" s="227"/>
      <c r="F35" s="224"/>
      <c r="G35" s="224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13"/>
      <c r="Z35" s="213"/>
      <c r="AA35" s="213"/>
      <c r="AB35" s="213"/>
      <c r="AC35" s="213"/>
      <c r="AD35" s="213"/>
      <c r="AE35" s="213"/>
      <c r="AF35" s="213"/>
      <c r="AG35" s="213" t="s">
        <v>275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59" t="s">
        <v>286</v>
      </c>
      <c r="D36" s="226"/>
      <c r="E36" s="227"/>
      <c r="F36" s="224"/>
      <c r="G36" s="224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13"/>
      <c r="Z36" s="213"/>
      <c r="AA36" s="213"/>
      <c r="AB36" s="213"/>
      <c r="AC36" s="213"/>
      <c r="AD36" s="213"/>
      <c r="AE36" s="213"/>
      <c r="AF36" s="213"/>
      <c r="AG36" s="213" t="s">
        <v>275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59" t="s">
        <v>300</v>
      </c>
      <c r="D37" s="226"/>
      <c r="E37" s="227"/>
      <c r="F37" s="224"/>
      <c r="G37" s="224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13"/>
      <c r="Z37" s="213"/>
      <c r="AA37" s="213"/>
      <c r="AB37" s="213"/>
      <c r="AC37" s="213"/>
      <c r="AD37" s="213"/>
      <c r="AE37" s="213"/>
      <c r="AF37" s="213"/>
      <c r="AG37" s="213" t="s">
        <v>275</v>
      </c>
      <c r="AH37" s="213">
        <v>0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59" t="s">
        <v>301</v>
      </c>
      <c r="D38" s="226"/>
      <c r="E38" s="227">
        <v>6.51</v>
      </c>
      <c r="F38" s="224"/>
      <c r="G38" s="224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13"/>
      <c r="Z38" s="213"/>
      <c r="AA38" s="213"/>
      <c r="AB38" s="213"/>
      <c r="AC38" s="213"/>
      <c r="AD38" s="213"/>
      <c r="AE38" s="213"/>
      <c r="AF38" s="213"/>
      <c r="AG38" s="213" t="s">
        <v>275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42">
        <v>5</v>
      </c>
      <c r="B39" s="243" t="s">
        <v>302</v>
      </c>
      <c r="C39" s="258" t="s">
        <v>303</v>
      </c>
      <c r="D39" s="244" t="s">
        <v>269</v>
      </c>
      <c r="E39" s="245">
        <v>16.02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21</v>
      </c>
      <c r="M39" s="247">
        <f>G39*(1+L39/100)</f>
        <v>0</v>
      </c>
      <c r="N39" s="245">
        <v>0</v>
      </c>
      <c r="O39" s="245">
        <f>ROUND(E39*N39,2)</f>
        <v>0</v>
      </c>
      <c r="P39" s="245">
        <v>7.2999999999999995E-2</v>
      </c>
      <c r="Q39" s="245">
        <f>ROUND(E39*P39,2)</f>
        <v>1.17</v>
      </c>
      <c r="R39" s="247"/>
      <c r="S39" s="247" t="s">
        <v>270</v>
      </c>
      <c r="T39" s="248" t="s">
        <v>271</v>
      </c>
      <c r="U39" s="224">
        <v>0</v>
      </c>
      <c r="V39" s="224">
        <f>ROUND(E39*U39,2)</f>
        <v>0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273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59" t="s">
        <v>304</v>
      </c>
      <c r="D40" s="226"/>
      <c r="E40" s="227"/>
      <c r="F40" s="224"/>
      <c r="G40" s="224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13"/>
      <c r="Z40" s="213"/>
      <c r="AA40" s="213"/>
      <c r="AB40" s="213"/>
      <c r="AC40" s="213"/>
      <c r="AD40" s="213"/>
      <c r="AE40" s="213"/>
      <c r="AF40" s="213"/>
      <c r="AG40" s="213" t="s">
        <v>275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59" t="s">
        <v>305</v>
      </c>
      <c r="D41" s="226"/>
      <c r="E41" s="227"/>
      <c r="F41" s="224"/>
      <c r="G41" s="224"/>
      <c r="H41" s="224"/>
      <c r="I41" s="224"/>
      <c r="J41" s="224"/>
      <c r="K41" s="224"/>
      <c r="L41" s="224"/>
      <c r="M41" s="224"/>
      <c r="N41" s="223"/>
      <c r="O41" s="223"/>
      <c r="P41" s="223"/>
      <c r="Q41" s="223"/>
      <c r="R41" s="224"/>
      <c r="S41" s="224"/>
      <c r="T41" s="224"/>
      <c r="U41" s="224"/>
      <c r="V41" s="224"/>
      <c r="W41" s="224"/>
      <c r="X41" s="224"/>
      <c r="Y41" s="213"/>
      <c r="Z41" s="213"/>
      <c r="AA41" s="213"/>
      <c r="AB41" s="213"/>
      <c r="AC41" s="213"/>
      <c r="AD41" s="213"/>
      <c r="AE41" s="213"/>
      <c r="AF41" s="213"/>
      <c r="AG41" s="213" t="s">
        <v>275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20"/>
      <c r="B42" s="221"/>
      <c r="C42" s="259" t="s">
        <v>306</v>
      </c>
      <c r="D42" s="226"/>
      <c r="E42" s="227"/>
      <c r="F42" s="224"/>
      <c r="G42" s="224"/>
      <c r="H42" s="224"/>
      <c r="I42" s="224"/>
      <c r="J42" s="224"/>
      <c r="K42" s="224"/>
      <c r="L42" s="224"/>
      <c r="M42" s="224"/>
      <c r="N42" s="223"/>
      <c r="O42" s="223"/>
      <c r="P42" s="223"/>
      <c r="Q42" s="223"/>
      <c r="R42" s="224"/>
      <c r="S42" s="224"/>
      <c r="T42" s="224"/>
      <c r="U42" s="224"/>
      <c r="V42" s="224"/>
      <c r="W42" s="224"/>
      <c r="X42" s="224"/>
      <c r="Y42" s="213"/>
      <c r="Z42" s="213"/>
      <c r="AA42" s="213"/>
      <c r="AB42" s="213"/>
      <c r="AC42" s="213"/>
      <c r="AD42" s="213"/>
      <c r="AE42" s="213"/>
      <c r="AF42" s="213"/>
      <c r="AG42" s="213" t="s">
        <v>275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20"/>
      <c r="B43" s="221"/>
      <c r="C43" s="259" t="s">
        <v>307</v>
      </c>
      <c r="D43" s="226"/>
      <c r="E43" s="227">
        <v>16.02</v>
      </c>
      <c r="F43" s="224"/>
      <c r="G43" s="224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13"/>
      <c r="Z43" s="213"/>
      <c r="AA43" s="213"/>
      <c r="AB43" s="213"/>
      <c r="AC43" s="213"/>
      <c r="AD43" s="213"/>
      <c r="AE43" s="213"/>
      <c r="AF43" s="213"/>
      <c r="AG43" s="213" t="s">
        <v>275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20" outlineLevel="1" x14ac:dyDescent="0.25">
      <c r="A44" s="242">
        <v>6</v>
      </c>
      <c r="B44" s="243" t="s">
        <v>308</v>
      </c>
      <c r="C44" s="258" t="s">
        <v>309</v>
      </c>
      <c r="D44" s="244" t="s">
        <v>269</v>
      </c>
      <c r="E44" s="245">
        <v>77.256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21</v>
      </c>
      <c r="M44" s="247">
        <f>G44*(1+L44/100)</f>
        <v>0</v>
      </c>
      <c r="N44" s="245">
        <v>0</v>
      </c>
      <c r="O44" s="245">
        <f>ROUND(E44*N44,2)</f>
        <v>0</v>
      </c>
      <c r="P44" s="245">
        <v>5.8999999999999997E-2</v>
      </c>
      <c r="Q44" s="245">
        <f>ROUND(E44*P44,2)</f>
        <v>4.5599999999999996</v>
      </c>
      <c r="R44" s="247"/>
      <c r="S44" s="247" t="s">
        <v>270</v>
      </c>
      <c r="T44" s="248" t="s">
        <v>271</v>
      </c>
      <c r="U44" s="224">
        <v>0</v>
      </c>
      <c r="V44" s="224">
        <f>ROUND(E44*U44,2)</f>
        <v>0</v>
      </c>
      <c r="W44" s="224"/>
      <c r="X44" s="224" t="s">
        <v>272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273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59" t="s">
        <v>304</v>
      </c>
      <c r="D45" s="226"/>
      <c r="E45" s="227"/>
      <c r="F45" s="224"/>
      <c r="G45" s="224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13"/>
      <c r="Z45" s="213"/>
      <c r="AA45" s="213"/>
      <c r="AB45" s="213"/>
      <c r="AC45" s="213"/>
      <c r="AD45" s="213"/>
      <c r="AE45" s="213"/>
      <c r="AF45" s="213"/>
      <c r="AG45" s="213" t="s">
        <v>275</v>
      </c>
      <c r="AH45" s="213"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59" t="s">
        <v>310</v>
      </c>
      <c r="D46" s="226"/>
      <c r="E46" s="227"/>
      <c r="F46" s="224"/>
      <c r="G46" s="224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13"/>
      <c r="Z46" s="213"/>
      <c r="AA46" s="213"/>
      <c r="AB46" s="213"/>
      <c r="AC46" s="213"/>
      <c r="AD46" s="213"/>
      <c r="AE46" s="213"/>
      <c r="AF46" s="213"/>
      <c r="AG46" s="213" t="s">
        <v>275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59" t="s">
        <v>311</v>
      </c>
      <c r="D47" s="226"/>
      <c r="E47" s="227">
        <v>77.260000000000005</v>
      </c>
      <c r="F47" s="224"/>
      <c r="G47" s="224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13"/>
      <c r="Z47" s="213"/>
      <c r="AA47" s="213"/>
      <c r="AB47" s="213"/>
      <c r="AC47" s="213"/>
      <c r="AD47" s="213"/>
      <c r="AE47" s="213"/>
      <c r="AF47" s="213"/>
      <c r="AG47" s="213" t="s">
        <v>275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20" outlineLevel="1" x14ac:dyDescent="0.25">
      <c r="A48" s="242">
        <v>7</v>
      </c>
      <c r="B48" s="243" t="s">
        <v>312</v>
      </c>
      <c r="C48" s="258" t="s">
        <v>313</v>
      </c>
      <c r="D48" s="244" t="s">
        <v>269</v>
      </c>
      <c r="E48" s="245">
        <v>1.7190000000000001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21</v>
      </c>
      <c r="M48" s="247">
        <f>G48*(1+L48/100)</f>
        <v>0</v>
      </c>
      <c r="N48" s="245">
        <v>0</v>
      </c>
      <c r="O48" s="245">
        <f>ROUND(E48*N48,2)</f>
        <v>0</v>
      </c>
      <c r="P48" s="245">
        <v>0.27</v>
      </c>
      <c r="Q48" s="245">
        <f>ROUND(E48*P48,2)</f>
        <v>0.46</v>
      </c>
      <c r="R48" s="247"/>
      <c r="S48" s="247" t="s">
        <v>270</v>
      </c>
      <c r="T48" s="248" t="s">
        <v>271</v>
      </c>
      <c r="U48" s="224">
        <v>0</v>
      </c>
      <c r="V48" s="224">
        <f>ROUND(E48*U48,2)</f>
        <v>0</v>
      </c>
      <c r="W48" s="224"/>
      <c r="X48" s="224" t="s">
        <v>272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273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59" t="s">
        <v>314</v>
      </c>
      <c r="D49" s="226"/>
      <c r="E49" s="227"/>
      <c r="F49" s="224"/>
      <c r="G49" s="224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13"/>
      <c r="Z49" s="213"/>
      <c r="AA49" s="213"/>
      <c r="AB49" s="213"/>
      <c r="AC49" s="213"/>
      <c r="AD49" s="213"/>
      <c r="AE49" s="213"/>
      <c r="AF49" s="213"/>
      <c r="AG49" s="213" t="s">
        <v>275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20"/>
      <c r="B50" s="221"/>
      <c r="C50" s="259" t="s">
        <v>292</v>
      </c>
      <c r="D50" s="226"/>
      <c r="E50" s="227"/>
      <c r="F50" s="224"/>
      <c r="G50" s="224"/>
      <c r="H50" s="224"/>
      <c r="I50" s="224"/>
      <c r="J50" s="224"/>
      <c r="K50" s="224"/>
      <c r="L50" s="224"/>
      <c r="M50" s="224"/>
      <c r="N50" s="223"/>
      <c r="O50" s="223"/>
      <c r="P50" s="223"/>
      <c r="Q50" s="223"/>
      <c r="R50" s="224"/>
      <c r="S50" s="224"/>
      <c r="T50" s="224"/>
      <c r="U50" s="224"/>
      <c r="V50" s="224"/>
      <c r="W50" s="224"/>
      <c r="X50" s="224"/>
      <c r="Y50" s="213"/>
      <c r="Z50" s="213"/>
      <c r="AA50" s="213"/>
      <c r="AB50" s="213"/>
      <c r="AC50" s="213"/>
      <c r="AD50" s="213"/>
      <c r="AE50" s="213"/>
      <c r="AF50" s="213"/>
      <c r="AG50" s="213" t="s">
        <v>275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59" t="s">
        <v>315</v>
      </c>
      <c r="D51" s="226"/>
      <c r="E51" s="227"/>
      <c r="F51" s="224"/>
      <c r="G51" s="224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13"/>
      <c r="Z51" s="213"/>
      <c r="AA51" s="213"/>
      <c r="AB51" s="213"/>
      <c r="AC51" s="213"/>
      <c r="AD51" s="213"/>
      <c r="AE51" s="213"/>
      <c r="AF51" s="213"/>
      <c r="AG51" s="213" t="s">
        <v>275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20"/>
      <c r="B52" s="221"/>
      <c r="C52" s="259" t="s">
        <v>316</v>
      </c>
      <c r="D52" s="226"/>
      <c r="E52" s="227"/>
      <c r="F52" s="224"/>
      <c r="G52" s="224"/>
      <c r="H52" s="224"/>
      <c r="I52" s="224"/>
      <c r="J52" s="224"/>
      <c r="K52" s="224"/>
      <c r="L52" s="224"/>
      <c r="M52" s="224"/>
      <c r="N52" s="223"/>
      <c r="O52" s="223"/>
      <c r="P52" s="223"/>
      <c r="Q52" s="223"/>
      <c r="R52" s="224"/>
      <c r="S52" s="224"/>
      <c r="T52" s="224"/>
      <c r="U52" s="224"/>
      <c r="V52" s="224"/>
      <c r="W52" s="224"/>
      <c r="X52" s="224"/>
      <c r="Y52" s="213"/>
      <c r="Z52" s="213"/>
      <c r="AA52" s="213"/>
      <c r="AB52" s="213"/>
      <c r="AC52" s="213"/>
      <c r="AD52" s="213"/>
      <c r="AE52" s="213"/>
      <c r="AF52" s="213"/>
      <c r="AG52" s="213" t="s">
        <v>275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20"/>
      <c r="B53" s="221"/>
      <c r="C53" s="259" t="s">
        <v>317</v>
      </c>
      <c r="D53" s="226"/>
      <c r="E53" s="227"/>
      <c r="F53" s="224"/>
      <c r="G53" s="224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13"/>
      <c r="Z53" s="213"/>
      <c r="AA53" s="213"/>
      <c r="AB53" s="213"/>
      <c r="AC53" s="213"/>
      <c r="AD53" s="213"/>
      <c r="AE53" s="213"/>
      <c r="AF53" s="213"/>
      <c r="AG53" s="213" t="s">
        <v>275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20"/>
      <c r="B54" s="221"/>
      <c r="C54" s="259" t="s">
        <v>318</v>
      </c>
      <c r="D54" s="226"/>
      <c r="E54" s="227">
        <v>1.72</v>
      </c>
      <c r="F54" s="224"/>
      <c r="G54" s="224"/>
      <c r="H54" s="224"/>
      <c r="I54" s="224"/>
      <c r="J54" s="224"/>
      <c r="K54" s="224"/>
      <c r="L54" s="224"/>
      <c r="M54" s="224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X54" s="224"/>
      <c r="Y54" s="213"/>
      <c r="Z54" s="213"/>
      <c r="AA54" s="213"/>
      <c r="AB54" s="213"/>
      <c r="AC54" s="213"/>
      <c r="AD54" s="213"/>
      <c r="AE54" s="213"/>
      <c r="AF54" s="213"/>
      <c r="AG54" s="213" t="s">
        <v>275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20" outlineLevel="1" x14ac:dyDescent="0.25">
      <c r="A55" s="242">
        <v>8</v>
      </c>
      <c r="B55" s="243" t="s">
        <v>319</v>
      </c>
      <c r="C55" s="258" t="s">
        <v>320</v>
      </c>
      <c r="D55" s="244" t="s">
        <v>281</v>
      </c>
      <c r="E55" s="245">
        <v>0.45600000000000002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21</v>
      </c>
      <c r="M55" s="247">
        <f>G55*(1+L55/100)</f>
        <v>0</v>
      </c>
      <c r="N55" s="245">
        <v>0</v>
      </c>
      <c r="O55" s="245">
        <f>ROUND(E55*N55,2)</f>
        <v>0</v>
      </c>
      <c r="P55" s="245">
        <v>2.4</v>
      </c>
      <c r="Q55" s="245">
        <f>ROUND(E55*P55,2)</f>
        <v>1.0900000000000001</v>
      </c>
      <c r="R55" s="247"/>
      <c r="S55" s="247" t="s">
        <v>270</v>
      </c>
      <c r="T55" s="248" t="s">
        <v>271</v>
      </c>
      <c r="U55" s="224">
        <v>0</v>
      </c>
      <c r="V55" s="224">
        <f>ROUND(E55*U55,2)</f>
        <v>0</v>
      </c>
      <c r="W55" s="224"/>
      <c r="X55" s="224" t="s">
        <v>272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273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59" t="s">
        <v>321</v>
      </c>
      <c r="D56" s="226"/>
      <c r="E56" s="227"/>
      <c r="F56" s="224"/>
      <c r="G56" s="224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13"/>
      <c r="Z56" s="213"/>
      <c r="AA56" s="213"/>
      <c r="AB56" s="213"/>
      <c r="AC56" s="213"/>
      <c r="AD56" s="213"/>
      <c r="AE56" s="213"/>
      <c r="AF56" s="213"/>
      <c r="AG56" s="213" t="s">
        <v>275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20"/>
      <c r="B57" s="221"/>
      <c r="C57" s="259" t="s">
        <v>322</v>
      </c>
      <c r="D57" s="226"/>
      <c r="E57" s="227"/>
      <c r="F57" s="224"/>
      <c r="G57" s="224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13"/>
      <c r="Z57" s="213"/>
      <c r="AA57" s="213"/>
      <c r="AB57" s="213"/>
      <c r="AC57" s="213"/>
      <c r="AD57" s="213"/>
      <c r="AE57" s="213"/>
      <c r="AF57" s="213"/>
      <c r="AG57" s="213" t="s">
        <v>275</v>
      </c>
      <c r="AH57" s="213">
        <v>0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20"/>
      <c r="B58" s="221"/>
      <c r="C58" s="259" t="s">
        <v>323</v>
      </c>
      <c r="D58" s="226"/>
      <c r="E58" s="227"/>
      <c r="F58" s="224"/>
      <c r="G58" s="224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13"/>
      <c r="Z58" s="213"/>
      <c r="AA58" s="213"/>
      <c r="AB58" s="213"/>
      <c r="AC58" s="213"/>
      <c r="AD58" s="213"/>
      <c r="AE58" s="213"/>
      <c r="AF58" s="213"/>
      <c r="AG58" s="213" t="s">
        <v>275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20"/>
      <c r="B59" s="221"/>
      <c r="C59" s="259" t="s">
        <v>324</v>
      </c>
      <c r="D59" s="226"/>
      <c r="E59" s="227"/>
      <c r="F59" s="224"/>
      <c r="G59" s="224"/>
      <c r="H59" s="224"/>
      <c r="I59" s="224"/>
      <c r="J59" s="224"/>
      <c r="K59" s="224"/>
      <c r="L59" s="224"/>
      <c r="M59" s="224"/>
      <c r="N59" s="223"/>
      <c r="O59" s="223"/>
      <c r="P59" s="223"/>
      <c r="Q59" s="223"/>
      <c r="R59" s="224"/>
      <c r="S59" s="224"/>
      <c r="T59" s="224"/>
      <c r="U59" s="224"/>
      <c r="V59" s="224"/>
      <c r="W59" s="224"/>
      <c r="X59" s="224"/>
      <c r="Y59" s="213"/>
      <c r="Z59" s="213"/>
      <c r="AA59" s="213"/>
      <c r="AB59" s="213"/>
      <c r="AC59" s="213"/>
      <c r="AD59" s="213"/>
      <c r="AE59" s="213"/>
      <c r="AF59" s="213"/>
      <c r="AG59" s="213" t="s">
        <v>275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20"/>
      <c r="B60" s="221"/>
      <c r="C60" s="259" t="s">
        <v>325</v>
      </c>
      <c r="D60" s="226"/>
      <c r="E60" s="227"/>
      <c r="F60" s="224"/>
      <c r="G60" s="224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13"/>
      <c r="Z60" s="213"/>
      <c r="AA60" s="213"/>
      <c r="AB60" s="213"/>
      <c r="AC60" s="213"/>
      <c r="AD60" s="213"/>
      <c r="AE60" s="213"/>
      <c r="AF60" s="213"/>
      <c r="AG60" s="213" t="s">
        <v>275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20"/>
      <c r="B61" s="221"/>
      <c r="C61" s="259" t="s">
        <v>326</v>
      </c>
      <c r="D61" s="226"/>
      <c r="E61" s="227">
        <v>0.46</v>
      </c>
      <c r="F61" s="224"/>
      <c r="G61" s="224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13"/>
      <c r="Z61" s="213"/>
      <c r="AA61" s="213"/>
      <c r="AB61" s="213"/>
      <c r="AC61" s="213"/>
      <c r="AD61" s="213"/>
      <c r="AE61" s="213"/>
      <c r="AF61" s="213"/>
      <c r="AG61" s="213" t="s">
        <v>275</v>
      </c>
      <c r="AH61" s="213">
        <v>0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ht="20" outlineLevel="1" x14ac:dyDescent="0.25">
      <c r="A62" s="242">
        <v>9</v>
      </c>
      <c r="B62" s="243" t="s">
        <v>327</v>
      </c>
      <c r="C62" s="258" t="s">
        <v>328</v>
      </c>
      <c r="D62" s="244" t="s">
        <v>269</v>
      </c>
      <c r="E62" s="245">
        <v>205.45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21</v>
      </c>
      <c r="M62" s="247">
        <f>G62*(1+L62/100)</f>
        <v>0</v>
      </c>
      <c r="N62" s="245">
        <v>0</v>
      </c>
      <c r="O62" s="245">
        <f>ROUND(E62*N62,2)</f>
        <v>0</v>
      </c>
      <c r="P62" s="245">
        <v>0.01</v>
      </c>
      <c r="Q62" s="245">
        <f>ROUND(E62*P62,2)</f>
        <v>2.0499999999999998</v>
      </c>
      <c r="R62" s="247"/>
      <c r="S62" s="247" t="s">
        <v>270</v>
      </c>
      <c r="T62" s="248" t="s">
        <v>271</v>
      </c>
      <c r="U62" s="224">
        <v>0</v>
      </c>
      <c r="V62" s="224">
        <f>ROUND(E62*U62,2)</f>
        <v>0</v>
      </c>
      <c r="W62" s="224"/>
      <c r="X62" s="224" t="s">
        <v>272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273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20"/>
      <c r="B63" s="221"/>
      <c r="C63" s="259" t="s">
        <v>329</v>
      </c>
      <c r="D63" s="226"/>
      <c r="E63" s="227"/>
      <c r="F63" s="224"/>
      <c r="G63" s="224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13"/>
      <c r="Z63" s="213"/>
      <c r="AA63" s="213"/>
      <c r="AB63" s="213"/>
      <c r="AC63" s="213"/>
      <c r="AD63" s="213"/>
      <c r="AE63" s="213"/>
      <c r="AF63" s="213"/>
      <c r="AG63" s="213" t="s">
        <v>275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20"/>
      <c r="B64" s="221"/>
      <c r="C64" s="259" t="s">
        <v>330</v>
      </c>
      <c r="D64" s="226"/>
      <c r="E64" s="227"/>
      <c r="F64" s="224"/>
      <c r="G64" s="224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13"/>
      <c r="Z64" s="213"/>
      <c r="AA64" s="213"/>
      <c r="AB64" s="213"/>
      <c r="AC64" s="213"/>
      <c r="AD64" s="213"/>
      <c r="AE64" s="213"/>
      <c r="AF64" s="213"/>
      <c r="AG64" s="213" t="s">
        <v>275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20"/>
      <c r="B65" s="221"/>
      <c r="C65" s="259" t="s">
        <v>331</v>
      </c>
      <c r="D65" s="226"/>
      <c r="E65" s="227"/>
      <c r="F65" s="224"/>
      <c r="G65" s="224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13"/>
      <c r="Z65" s="213"/>
      <c r="AA65" s="213"/>
      <c r="AB65" s="213"/>
      <c r="AC65" s="213"/>
      <c r="AD65" s="213"/>
      <c r="AE65" s="213"/>
      <c r="AF65" s="213"/>
      <c r="AG65" s="213" t="s">
        <v>275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59" t="s">
        <v>332</v>
      </c>
      <c r="D66" s="226"/>
      <c r="E66" s="227">
        <v>205.45</v>
      </c>
      <c r="F66" s="224"/>
      <c r="G66" s="224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13"/>
      <c r="Z66" s="213"/>
      <c r="AA66" s="213"/>
      <c r="AB66" s="213"/>
      <c r="AC66" s="213"/>
      <c r="AD66" s="213"/>
      <c r="AE66" s="213"/>
      <c r="AF66" s="213"/>
      <c r="AG66" s="213" t="s">
        <v>275</v>
      </c>
      <c r="AH66" s="213">
        <v>0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ht="20" outlineLevel="1" x14ac:dyDescent="0.25">
      <c r="A67" s="242">
        <v>10</v>
      </c>
      <c r="B67" s="243" t="s">
        <v>333</v>
      </c>
      <c r="C67" s="258" t="s">
        <v>334</v>
      </c>
      <c r="D67" s="244" t="s">
        <v>269</v>
      </c>
      <c r="E67" s="245">
        <v>772.23500000000001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21</v>
      </c>
      <c r="M67" s="247">
        <f>G67*(1+L67/100)</f>
        <v>0</v>
      </c>
      <c r="N67" s="245">
        <v>0</v>
      </c>
      <c r="O67" s="245">
        <f>ROUND(E67*N67,2)</f>
        <v>0</v>
      </c>
      <c r="P67" s="245">
        <v>0.01</v>
      </c>
      <c r="Q67" s="245">
        <f>ROUND(E67*P67,2)</f>
        <v>7.72</v>
      </c>
      <c r="R67" s="247"/>
      <c r="S67" s="247" t="s">
        <v>270</v>
      </c>
      <c r="T67" s="248" t="s">
        <v>271</v>
      </c>
      <c r="U67" s="224">
        <v>0</v>
      </c>
      <c r="V67" s="224">
        <f>ROUND(E67*U67,2)</f>
        <v>0</v>
      </c>
      <c r="W67" s="224"/>
      <c r="X67" s="224" t="s">
        <v>272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273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20"/>
      <c r="B68" s="221"/>
      <c r="C68" s="259" t="s">
        <v>335</v>
      </c>
      <c r="D68" s="226"/>
      <c r="E68" s="227"/>
      <c r="F68" s="224"/>
      <c r="G68" s="224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13"/>
      <c r="Z68" s="213"/>
      <c r="AA68" s="213"/>
      <c r="AB68" s="213"/>
      <c r="AC68" s="213"/>
      <c r="AD68" s="213"/>
      <c r="AE68" s="213"/>
      <c r="AF68" s="213"/>
      <c r="AG68" s="213" t="s">
        <v>275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20"/>
      <c r="B69" s="221"/>
      <c r="C69" s="259" t="s">
        <v>336</v>
      </c>
      <c r="D69" s="226"/>
      <c r="E69" s="227"/>
      <c r="F69" s="224"/>
      <c r="G69" s="224"/>
      <c r="H69" s="224"/>
      <c r="I69" s="224"/>
      <c r="J69" s="224"/>
      <c r="K69" s="224"/>
      <c r="L69" s="224"/>
      <c r="M69" s="224"/>
      <c r="N69" s="223"/>
      <c r="O69" s="223"/>
      <c r="P69" s="223"/>
      <c r="Q69" s="223"/>
      <c r="R69" s="224"/>
      <c r="S69" s="224"/>
      <c r="T69" s="224"/>
      <c r="U69" s="224"/>
      <c r="V69" s="224"/>
      <c r="W69" s="224"/>
      <c r="X69" s="224"/>
      <c r="Y69" s="213"/>
      <c r="Z69" s="213"/>
      <c r="AA69" s="213"/>
      <c r="AB69" s="213"/>
      <c r="AC69" s="213"/>
      <c r="AD69" s="213"/>
      <c r="AE69" s="213"/>
      <c r="AF69" s="213"/>
      <c r="AG69" s="213" t="s">
        <v>275</v>
      </c>
      <c r="AH69" s="213">
        <v>0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20"/>
      <c r="B70" s="221"/>
      <c r="C70" s="259" t="s">
        <v>337</v>
      </c>
      <c r="D70" s="226"/>
      <c r="E70" s="227"/>
      <c r="F70" s="224"/>
      <c r="G70" s="224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13"/>
      <c r="Z70" s="213"/>
      <c r="AA70" s="213"/>
      <c r="AB70" s="213"/>
      <c r="AC70" s="213"/>
      <c r="AD70" s="213"/>
      <c r="AE70" s="213"/>
      <c r="AF70" s="213"/>
      <c r="AG70" s="213" t="s">
        <v>275</v>
      </c>
      <c r="AH70" s="213">
        <v>0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20"/>
      <c r="B71" s="221"/>
      <c r="C71" s="259" t="s">
        <v>338</v>
      </c>
      <c r="D71" s="226"/>
      <c r="E71" s="227"/>
      <c r="F71" s="224"/>
      <c r="G71" s="224"/>
      <c r="H71" s="224"/>
      <c r="I71" s="224"/>
      <c r="J71" s="224"/>
      <c r="K71" s="224"/>
      <c r="L71" s="224"/>
      <c r="M71" s="224"/>
      <c r="N71" s="223"/>
      <c r="O71" s="223"/>
      <c r="P71" s="223"/>
      <c r="Q71" s="223"/>
      <c r="R71" s="224"/>
      <c r="S71" s="224"/>
      <c r="T71" s="224"/>
      <c r="U71" s="224"/>
      <c r="V71" s="224"/>
      <c r="W71" s="224"/>
      <c r="X71" s="224"/>
      <c r="Y71" s="213"/>
      <c r="Z71" s="213"/>
      <c r="AA71" s="213"/>
      <c r="AB71" s="213"/>
      <c r="AC71" s="213"/>
      <c r="AD71" s="213"/>
      <c r="AE71" s="213"/>
      <c r="AF71" s="213"/>
      <c r="AG71" s="213" t="s">
        <v>275</v>
      </c>
      <c r="AH71" s="213"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20"/>
      <c r="B72" s="221"/>
      <c r="C72" s="259" t="s">
        <v>330</v>
      </c>
      <c r="D72" s="226"/>
      <c r="E72" s="227"/>
      <c r="F72" s="224"/>
      <c r="G72" s="224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13"/>
      <c r="Z72" s="213"/>
      <c r="AA72" s="213"/>
      <c r="AB72" s="213"/>
      <c r="AC72" s="213"/>
      <c r="AD72" s="213"/>
      <c r="AE72" s="213"/>
      <c r="AF72" s="213"/>
      <c r="AG72" s="213" t="s">
        <v>275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20"/>
      <c r="B73" s="221"/>
      <c r="C73" s="259" t="s">
        <v>339</v>
      </c>
      <c r="D73" s="226"/>
      <c r="E73" s="227"/>
      <c r="F73" s="224"/>
      <c r="G73" s="224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13"/>
      <c r="Z73" s="213"/>
      <c r="AA73" s="213"/>
      <c r="AB73" s="213"/>
      <c r="AC73" s="213"/>
      <c r="AD73" s="213"/>
      <c r="AE73" s="213"/>
      <c r="AF73" s="213"/>
      <c r="AG73" s="213" t="s">
        <v>275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20"/>
      <c r="B74" s="221"/>
      <c r="C74" s="259" t="s">
        <v>340</v>
      </c>
      <c r="D74" s="226"/>
      <c r="E74" s="227"/>
      <c r="F74" s="224"/>
      <c r="G74" s="224"/>
      <c r="H74" s="224"/>
      <c r="I74" s="224"/>
      <c r="J74" s="224"/>
      <c r="K74" s="224"/>
      <c r="L74" s="224"/>
      <c r="M74" s="224"/>
      <c r="N74" s="223"/>
      <c r="O74" s="223"/>
      <c r="P74" s="223"/>
      <c r="Q74" s="223"/>
      <c r="R74" s="224"/>
      <c r="S74" s="224"/>
      <c r="T74" s="224"/>
      <c r="U74" s="224"/>
      <c r="V74" s="224"/>
      <c r="W74" s="224"/>
      <c r="X74" s="224"/>
      <c r="Y74" s="213"/>
      <c r="Z74" s="213"/>
      <c r="AA74" s="213"/>
      <c r="AB74" s="213"/>
      <c r="AC74" s="213"/>
      <c r="AD74" s="213"/>
      <c r="AE74" s="213"/>
      <c r="AF74" s="213"/>
      <c r="AG74" s="213" t="s">
        <v>275</v>
      </c>
      <c r="AH74" s="213">
        <v>0</v>
      </c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20"/>
      <c r="B75" s="221"/>
      <c r="C75" s="259" t="s">
        <v>341</v>
      </c>
      <c r="D75" s="226"/>
      <c r="E75" s="227"/>
      <c r="F75" s="224"/>
      <c r="G75" s="224"/>
      <c r="H75" s="224"/>
      <c r="I75" s="224"/>
      <c r="J75" s="224"/>
      <c r="K75" s="224"/>
      <c r="L75" s="224"/>
      <c r="M75" s="224"/>
      <c r="N75" s="223"/>
      <c r="O75" s="223"/>
      <c r="P75" s="223"/>
      <c r="Q75" s="223"/>
      <c r="R75" s="224"/>
      <c r="S75" s="224"/>
      <c r="T75" s="224"/>
      <c r="U75" s="224"/>
      <c r="V75" s="224"/>
      <c r="W75" s="224"/>
      <c r="X75" s="224"/>
      <c r="Y75" s="213"/>
      <c r="Z75" s="213"/>
      <c r="AA75" s="213"/>
      <c r="AB75" s="213"/>
      <c r="AC75" s="213"/>
      <c r="AD75" s="213"/>
      <c r="AE75" s="213"/>
      <c r="AF75" s="213"/>
      <c r="AG75" s="213" t="s">
        <v>275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20"/>
      <c r="B76" s="221"/>
      <c r="C76" s="259" t="s">
        <v>342</v>
      </c>
      <c r="D76" s="226"/>
      <c r="E76" s="227"/>
      <c r="F76" s="224"/>
      <c r="G76" s="224"/>
      <c r="H76" s="224"/>
      <c r="I76" s="224"/>
      <c r="J76" s="224"/>
      <c r="K76" s="224"/>
      <c r="L76" s="224"/>
      <c r="M76" s="224"/>
      <c r="N76" s="223"/>
      <c r="O76" s="223"/>
      <c r="P76" s="223"/>
      <c r="Q76" s="223"/>
      <c r="R76" s="224"/>
      <c r="S76" s="224"/>
      <c r="T76" s="224"/>
      <c r="U76" s="224"/>
      <c r="V76" s="224"/>
      <c r="W76" s="224"/>
      <c r="X76" s="224"/>
      <c r="Y76" s="213"/>
      <c r="Z76" s="213"/>
      <c r="AA76" s="213"/>
      <c r="AB76" s="213"/>
      <c r="AC76" s="213"/>
      <c r="AD76" s="213"/>
      <c r="AE76" s="213"/>
      <c r="AF76" s="213"/>
      <c r="AG76" s="213" t="s">
        <v>275</v>
      </c>
      <c r="AH76" s="213">
        <v>0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59" t="s">
        <v>343</v>
      </c>
      <c r="D77" s="226"/>
      <c r="E77" s="227"/>
      <c r="F77" s="224"/>
      <c r="G77" s="224"/>
      <c r="H77" s="224"/>
      <c r="I77" s="224"/>
      <c r="J77" s="224"/>
      <c r="K77" s="224"/>
      <c r="L77" s="224"/>
      <c r="M77" s="224"/>
      <c r="N77" s="223"/>
      <c r="O77" s="223"/>
      <c r="P77" s="223"/>
      <c r="Q77" s="223"/>
      <c r="R77" s="224"/>
      <c r="S77" s="224"/>
      <c r="T77" s="224"/>
      <c r="U77" s="224"/>
      <c r="V77" s="224"/>
      <c r="W77" s="224"/>
      <c r="X77" s="224"/>
      <c r="Y77" s="213"/>
      <c r="Z77" s="213"/>
      <c r="AA77" s="213"/>
      <c r="AB77" s="213"/>
      <c r="AC77" s="213"/>
      <c r="AD77" s="213"/>
      <c r="AE77" s="213"/>
      <c r="AF77" s="213"/>
      <c r="AG77" s="213" t="s">
        <v>275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20"/>
      <c r="B78" s="221"/>
      <c r="C78" s="259" t="s">
        <v>344</v>
      </c>
      <c r="D78" s="226"/>
      <c r="E78" s="227">
        <v>772.24</v>
      </c>
      <c r="F78" s="224"/>
      <c r="G78" s="224"/>
      <c r="H78" s="224"/>
      <c r="I78" s="224"/>
      <c r="J78" s="224"/>
      <c r="K78" s="224"/>
      <c r="L78" s="224"/>
      <c r="M78" s="224"/>
      <c r="N78" s="223"/>
      <c r="O78" s="223"/>
      <c r="P78" s="223"/>
      <c r="Q78" s="223"/>
      <c r="R78" s="224"/>
      <c r="S78" s="224"/>
      <c r="T78" s="224"/>
      <c r="U78" s="224"/>
      <c r="V78" s="224"/>
      <c r="W78" s="224"/>
      <c r="X78" s="224"/>
      <c r="Y78" s="213"/>
      <c r="Z78" s="213"/>
      <c r="AA78" s="213"/>
      <c r="AB78" s="213"/>
      <c r="AC78" s="213"/>
      <c r="AD78" s="213"/>
      <c r="AE78" s="213"/>
      <c r="AF78" s="213"/>
      <c r="AG78" s="213" t="s">
        <v>275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ht="13" x14ac:dyDescent="0.25">
      <c r="A79" s="232" t="s">
        <v>265</v>
      </c>
      <c r="B79" s="233" t="s">
        <v>153</v>
      </c>
      <c r="C79" s="257" t="s">
        <v>154</v>
      </c>
      <c r="D79" s="234"/>
      <c r="E79" s="235"/>
      <c r="F79" s="236"/>
      <c r="G79" s="236">
        <f>SUMIF(AG80:AG89,"&lt;&gt;NOR",G80:G89)</f>
        <v>0</v>
      </c>
      <c r="H79" s="236"/>
      <c r="I79" s="236">
        <f>SUM(I80:I89)</f>
        <v>0</v>
      </c>
      <c r="J79" s="236"/>
      <c r="K79" s="236">
        <f>SUM(K80:K89)</f>
        <v>0</v>
      </c>
      <c r="L79" s="236"/>
      <c r="M79" s="236">
        <f>SUM(M80:M89)</f>
        <v>0</v>
      </c>
      <c r="N79" s="235"/>
      <c r="O79" s="235">
        <f>SUM(O80:O89)</f>
        <v>0</v>
      </c>
      <c r="P79" s="235"/>
      <c r="Q79" s="235">
        <f>SUM(Q80:Q89)</f>
        <v>0</v>
      </c>
      <c r="R79" s="236"/>
      <c r="S79" s="236"/>
      <c r="T79" s="237"/>
      <c r="U79" s="231"/>
      <c r="V79" s="231">
        <f>SUM(V80:V89)</f>
        <v>0</v>
      </c>
      <c r="W79" s="231"/>
      <c r="X79" s="231"/>
      <c r="AG79" t="s">
        <v>266</v>
      </c>
    </row>
    <row r="80" spans="1:60" outlineLevel="1" x14ac:dyDescent="0.25">
      <c r="A80" s="249">
        <v>11</v>
      </c>
      <c r="B80" s="250" t="s">
        <v>345</v>
      </c>
      <c r="C80" s="260" t="s">
        <v>346</v>
      </c>
      <c r="D80" s="251" t="s">
        <v>347</v>
      </c>
      <c r="E80" s="252">
        <v>77.611000000000004</v>
      </c>
      <c r="F80" s="253"/>
      <c r="G80" s="254">
        <f>ROUND(E80*F80,2)</f>
        <v>0</v>
      </c>
      <c r="H80" s="253"/>
      <c r="I80" s="254">
        <f>ROUND(E80*H80,2)</f>
        <v>0</v>
      </c>
      <c r="J80" s="253"/>
      <c r="K80" s="254">
        <f>ROUND(E80*J80,2)</f>
        <v>0</v>
      </c>
      <c r="L80" s="254">
        <v>21</v>
      </c>
      <c r="M80" s="254">
        <f>G80*(1+L80/100)</f>
        <v>0</v>
      </c>
      <c r="N80" s="252">
        <v>0</v>
      </c>
      <c r="O80" s="252">
        <f>ROUND(E80*N80,2)</f>
        <v>0</v>
      </c>
      <c r="P80" s="252">
        <v>0</v>
      </c>
      <c r="Q80" s="252">
        <f>ROUND(E80*P80,2)</f>
        <v>0</v>
      </c>
      <c r="R80" s="254"/>
      <c r="S80" s="254" t="s">
        <v>270</v>
      </c>
      <c r="T80" s="255" t="s">
        <v>271</v>
      </c>
      <c r="U80" s="224">
        <v>0</v>
      </c>
      <c r="V80" s="224">
        <f>ROUND(E80*U80,2)</f>
        <v>0</v>
      </c>
      <c r="W80" s="224"/>
      <c r="X80" s="224" t="s">
        <v>272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273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49">
        <v>12</v>
      </c>
      <c r="B81" s="250" t="s">
        <v>348</v>
      </c>
      <c r="C81" s="260" t="s">
        <v>349</v>
      </c>
      <c r="D81" s="251" t="s">
        <v>347</v>
      </c>
      <c r="E81" s="252">
        <v>77.611000000000004</v>
      </c>
      <c r="F81" s="253"/>
      <c r="G81" s="254">
        <f>ROUND(E81*F81,2)</f>
        <v>0</v>
      </c>
      <c r="H81" s="253"/>
      <c r="I81" s="254">
        <f>ROUND(E81*H81,2)</f>
        <v>0</v>
      </c>
      <c r="J81" s="253"/>
      <c r="K81" s="254">
        <f>ROUND(E81*J81,2)</f>
        <v>0</v>
      </c>
      <c r="L81" s="254">
        <v>21</v>
      </c>
      <c r="M81" s="254">
        <f>G81*(1+L81/100)</f>
        <v>0</v>
      </c>
      <c r="N81" s="252">
        <v>0</v>
      </c>
      <c r="O81" s="252">
        <f>ROUND(E81*N81,2)</f>
        <v>0</v>
      </c>
      <c r="P81" s="252">
        <v>0</v>
      </c>
      <c r="Q81" s="252">
        <f>ROUND(E81*P81,2)</f>
        <v>0</v>
      </c>
      <c r="R81" s="254"/>
      <c r="S81" s="254" t="s">
        <v>270</v>
      </c>
      <c r="T81" s="255" t="s">
        <v>271</v>
      </c>
      <c r="U81" s="224">
        <v>0</v>
      </c>
      <c r="V81" s="224">
        <f>ROUND(E81*U81,2)</f>
        <v>0</v>
      </c>
      <c r="W81" s="224"/>
      <c r="X81" s="224" t="s">
        <v>272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273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ht="20" outlineLevel="1" x14ac:dyDescent="0.25">
      <c r="A82" s="249">
        <v>13</v>
      </c>
      <c r="B82" s="250" t="s">
        <v>350</v>
      </c>
      <c r="C82" s="260" t="s">
        <v>351</v>
      </c>
      <c r="D82" s="251" t="s">
        <v>347</v>
      </c>
      <c r="E82" s="252">
        <v>77.611000000000004</v>
      </c>
      <c r="F82" s="253"/>
      <c r="G82" s="254">
        <f>ROUND(E82*F82,2)</f>
        <v>0</v>
      </c>
      <c r="H82" s="253"/>
      <c r="I82" s="254">
        <f>ROUND(E82*H82,2)</f>
        <v>0</v>
      </c>
      <c r="J82" s="253"/>
      <c r="K82" s="254">
        <f>ROUND(E82*J82,2)</f>
        <v>0</v>
      </c>
      <c r="L82" s="254">
        <v>21</v>
      </c>
      <c r="M82" s="254">
        <f>G82*(1+L82/100)</f>
        <v>0</v>
      </c>
      <c r="N82" s="252">
        <v>0</v>
      </c>
      <c r="O82" s="252">
        <f>ROUND(E82*N82,2)</f>
        <v>0</v>
      </c>
      <c r="P82" s="252">
        <v>0</v>
      </c>
      <c r="Q82" s="252">
        <f>ROUND(E82*P82,2)</f>
        <v>0</v>
      </c>
      <c r="R82" s="254"/>
      <c r="S82" s="254" t="s">
        <v>270</v>
      </c>
      <c r="T82" s="255" t="s">
        <v>271</v>
      </c>
      <c r="U82" s="224">
        <v>0</v>
      </c>
      <c r="V82" s="224">
        <f>ROUND(E82*U82,2)</f>
        <v>0</v>
      </c>
      <c r="W82" s="224"/>
      <c r="X82" s="224" t="s">
        <v>272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273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ht="30" outlineLevel="1" x14ac:dyDescent="0.25">
      <c r="A83" s="242">
        <v>14</v>
      </c>
      <c r="B83" s="243" t="s">
        <v>352</v>
      </c>
      <c r="C83" s="258" t="s">
        <v>353</v>
      </c>
      <c r="D83" s="244" t="s">
        <v>347</v>
      </c>
      <c r="E83" s="245">
        <v>77.611000000000004</v>
      </c>
      <c r="F83" s="246"/>
      <c r="G83" s="247">
        <f>ROUND(E83*F83,2)</f>
        <v>0</v>
      </c>
      <c r="H83" s="246"/>
      <c r="I83" s="247">
        <f>ROUND(E83*H83,2)</f>
        <v>0</v>
      </c>
      <c r="J83" s="246"/>
      <c r="K83" s="247">
        <f>ROUND(E83*J83,2)</f>
        <v>0</v>
      </c>
      <c r="L83" s="247">
        <v>21</v>
      </c>
      <c r="M83" s="247">
        <f>G83*(1+L83/100)</f>
        <v>0</v>
      </c>
      <c r="N83" s="245">
        <v>0</v>
      </c>
      <c r="O83" s="245">
        <f>ROUND(E83*N83,2)</f>
        <v>0</v>
      </c>
      <c r="P83" s="245">
        <v>0</v>
      </c>
      <c r="Q83" s="245">
        <f>ROUND(E83*P83,2)</f>
        <v>0</v>
      </c>
      <c r="R83" s="247"/>
      <c r="S83" s="247" t="s">
        <v>270</v>
      </c>
      <c r="T83" s="248" t="s">
        <v>271</v>
      </c>
      <c r="U83" s="224">
        <v>0</v>
      </c>
      <c r="V83" s="224">
        <f>ROUND(E83*U83,2)</f>
        <v>0</v>
      </c>
      <c r="W83" s="224"/>
      <c r="X83" s="224" t="s">
        <v>272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273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20"/>
      <c r="B84" s="221"/>
      <c r="C84" s="261" t="s">
        <v>354</v>
      </c>
      <c r="D84" s="256"/>
      <c r="E84" s="256"/>
      <c r="F84" s="256"/>
      <c r="G84" s="256"/>
      <c r="H84" s="224"/>
      <c r="I84" s="224"/>
      <c r="J84" s="224"/>
      <c r="K84" s="224"/>
      <c r="L84" s="224"/>
      <c r="M84" s="224"/>
      <c r="N84" s="223"/>
      <c r="O84" s="223"/>
      <c r="P84" s="223"/>
      <c r="Q84" s="223"/>
      <c r="R84" s="224"/>
      <c r="S84" s="224"/>
      <c r="T84" s="224"/>
      <c r="U84" s="224"/>
      <c r="V84" s="224"/>
      <c r="W84" s="224"/>
      <c r="X84" s="224"/>
      <c r="Y84" s="213"/>
      <c r="Z84" s="213"/>
      <c r="AA84" s="213"/>
      <c r="AB84" s="213"/>
      <c r="AC84" s="213"/>
      <c r="AD84" s="213"/>
      <c r="AE84" s="213"/>
      <c r="AF84" s="213"/>
      <c r="AG84" s="213" t="s">
        <v>355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49">
        <v>15</v>
      </c>
      <c r="B85" s="250" t="s">
        <v>356</v>
      </c>
      <c r="C85" s="260" t="s">
        <v>357</v>
      </c>
      <c r="D85" s="251" t="s">
        <v>347</v>
      </c>
      <c r="E85" s="252">
        <v>77.611000000000004</v>
      </c>
      <c r="F85" s="253"/>
      <c r="G85" s="254">
        <f>ROUND(E85*F85,2)</f>
        <v>0</v>
      </c>
      <c r="H85" s="253"/>
      <c r="I85" s="254">
        <f>ROUND(E85*H85,2)</f>
        <v>0</v>
      </c>
      <c r="J85" s="253"/>
      <c r="K85" s="254">
        <f>ROUND(E85*J85,2)</f>
        <v>0</v>
      </c>
      <c r="L85" s="254">
        <v>21</v>
      </c>
      <c r="M85" s="254">
        <f>G85*(1+L85/100)</f>
        <v>0</v>
      </c>
      <c r="N85" s="252">
        <v>0</v>
      </c>
      <c r="O85" s="252">
        <f>ROUND(E85*N85,2)</f>
        <v>0</v>
      </c>
      <c r="P85" s="252">
        <v>0</v>
      </c>
      <c r="Q85" s="252">
        <f>ROUND(E85*P85,2)</f>
        <v>0</v>
      </c>
      <c r="R85" s="254"/>
      <c r="S85" s="254" t="s">
        <v>270</v>
      </c>
      <c r="T85" s="255" t="s">
        <v>271</v>
      </c>
      <c r="U85" s="224">
        <v>0</v>
      </c>
      <c r="V85" s="224">
        <f>ROUND(E85*U85,2)</f>
        <v>0</v>
      </c>
      <c r="W85" s="224"/>
      <c r="X85" s="224" t="s">
        <v>272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273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ht="20" outlineLevel="1" x14ac:dyDescent="0.25">
      <c r="A86" s="242">
        <v>16</v>
      </c>
      <c r="B86" s="243" t="s">
        <v>358</v>
      </c>
      <c r="C86" s="258" t="s">
        <v>359</v>
      </c>
      <c r="D86" s="244" t="s">
        <v>347</v>
      </c>
      <c r="E86" s="245">
        <v>698.49900000000002</v>
      </c>
      <c r="F86" s="246"/>
      <c r="G86" s="247">
        <f>ROUND(E86*F86,2)</f>
        <v>0</v>
      </c>
      <c r="H86" s="246"/>
      <c r="I86" s="247">
        <f>ROUND(E86*H86,2)</f>
        <v>0</v>
      </c>
      <c r="J86" s="246"/>
      <c r="K86" s="247">
        <f>ROUND(E86*J86,2)</f>
        <v>0</v>
      </c>
      <c r="L86" s="247">
        <v>21</v>
      </c>
      <c r="M86" s="247">
        <f>G86*(1+L86/100)</f>
        <v>0</v>
      </c>
      <c r="N86" s="245">
        <v>0</v>
      </c>
      <c r="O86" s="245">
        <f>ROUND(E86*N86,2)</f>
        <v>0</v>
      </c>
      <c r="P86" s="245">
        <v>0</v>
      </c>
      <c r="Q86" s="245">
        <f>ROUND(E86*P86,2)</f>
        <v>0</v>
      </c>
      <c r="R86" s="247"/>
      <c r="S86" s="247" t="s">
        <v>270</v>
      </c>
      <c r="T86" s="248" t="s">
        <v>271</v>
      </c>
      <c r="U86" s="224">
        <v>0</v>
      </c>
      <c r="V86" s="224">
        <f>ROUND(E86*U86,2)</f>
        <v>0</v>
      </c>
      <c r="W86" s="224"/>
      <c r="X86" s="224" t="s">
        <v>272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273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20"/>
      <c r="B87" s="221"/>
      <c r="C87" s="259" t="s">
        <v>360</v>
      </c>
      <c r="D87" s="226"/>
      <c r="E87" s="227"/>
      <c r="F87" s="224"/>
      <c r="G87" s="224"/>
      <c r="H87" s="224"/>
      <c r="I87" s="224"/>
      <c r="J87" s="224"/>
      <c r="K87" s="224"/>
      <c r="L87" s="224"/>
      <c r="M87" s="224"/>
      <c r="N87" s="223"/>
      <c r="O87" s="223"/>
      <c r="P87" s="223"/>
      <c r="Q87" s="223"/>
      <c r="R87" s="224"/>
      <c r="S87" s="224"/>
      <c r="T87" s="224"/>
      <c r="U87" s="224"/>
      <c r="V87" s="224"/>
      <c r="W87" s="224"/>
      <c r="X87" s="224"/>
      <c r="Y87" s="213"/>
      <c r="Z87" s="213"/>
      <c r="AA87" s="213"/>
      <c r="AB87" s="213"/>
      <c r="AC87" s="213"/>
      <c r="AD87" s="213"/>
      <c r="AE87" s="213"/>
      <c r="AF87" s="213"/>
      <c r="AG87" s="213" t="s">
        <v>275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20"/>
      <c r="B88" s="221"/>
      <c r="C88" s="259" t="s">
        <v>361</v>
      </c>
      <c r="D88" s="226"/>
      <c r="E88" s="227">
        <v>698.5</v>
      </c>
      <c r="F88" s="224"/>
      <c r="G88" s="224"/>
      <c r="H88" s="224"/>
      <c r="I88" s="224"/>
      <c r="J88" s="224"/>
      <c r="K88" s="224"/>
      <c r="L88" s="224"/>
      <c r="M88" s="224"/>
      <c r="N88" s="223"/>
      <c r="O88" s="223"/>
      <c r="P88" s="223"/>
      <c r="Q88" s="223"/>
      <c r="R88" s="224"/>
      <c r="S88" s="224"/>
      <c r="T88" s="224"/>
      <c r="U88" s="224"/>
      <c r="V88" s="224"/>
      <c r="W88" s="224"/>
      <c r="X88" s="224"/>
      <c r="Y88" s="213"/>
      <c r="Z88" s="213"/>
      <c r="AA88" s="213"/>
      <c r="AB88" s="213"/>
      <c r="AC88" s="213"/>
      <c r="AD88" s="213"/>
      <c r="AE88" s="213"/>
      <c r="AF88" s="213"/>
      <c r="AG88" s="213" t="s">
        <v>275</v>
      </c>
      <c r="AH88" s="213">
        <v>0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ht="20" outlineLevel="1" x14ac:dyDescent="0.25">
      <c r="A89" s="249">
        <v>17</v>
      </c>
      <c r="B89" s="250" t="s">
        <v>362</v>
      </c>
      <c r="C89" s="260" t="s">
        <v>363</v>
      </c>
      <c r="D89" s="251" t="s">
        <v>347</v>
      </c>
      <c r="E89" s="252">
        <v>77.611000000000004</v>
      </c>
      <c r="F89" s="253"/>
      <c r="G89" s="254">
        <f>ROUND(E89*F89,2)</f>
        <v>0</v>
      </c>
      <c r="H89" s="253"/>
      <c r="I89" s="254">
        <f>ROUND(E89*H89,2)</f>
        <v>0</v>
      </c>
      <c r="J89" s="253"/>
      <c r="K89" s="254">
        <f>ROUND(E89*J89,2)</f>
        <v>0</v>
      </c>
      <c r="L89" s="254">
        <v>21</v>
      </c>
      <c r="M89" s="254">
        <f>G89*(1+L89/100)</f>
        <v>0</v>
      </c>
      <c r="N89" s="252">
        <v>0</v>
      </c>
      <c r="O89" s="252">
        <f>ROUND(E89*N89,2)</f>
        <v>0</v>
      </c>
      <c r="P89" s="252">
        <v>0</v>
      </c>
      <c r="Q89" s="252">
        <f>ROUND(E89*P89,2)</f>
        <v>0</v>
      </c>
      <c r="R89" s="254"/>
      <c r="S89" s="254" t="s">
        <v>270</v>
      </c>
      <c r="T89" s="255" t="s">
        <v>271</v>
      </c>
      <c r="U89" s="224">
        <v>0</v>
      </c>
      <c r="V89" s="224">
        <f>ROUND(E89*U89,2)</f>
        <v>0</v>
      </c>
      <c r="W89" s="224"/>
      <c r="X89" s="224" t="s">
        <v>272</v>
      </c>
      <c r="Y89" s="213"/>
      <c r="Z89" s="213"/>
      <c r="AA89" s="213"/>
      <c r="AB89" s="213"/>
      <c r="AC89" s="213"/>
      <c r="AD89" s="213"/>
      <c r="AE89" s="213"/>
      <c r="AF89" s="213"/>
      <c r="AG89" s="213" t="s">
        <v>273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ht="13" x14ac:dyDescent="0.25">
      <c r="A90" s="232" t="s">
        <v>265</v>
      </c>
      <c r="B90" s="233" t="s">
        <v>201</v>
      </c>
      <c r="C90" s="257" t="s">
        <v>202</v>
      </c>
      <c r="D90" s="234"/>
      <c r="E90" s="235"/>
      <c r="F90" s="236"/>
      <c r="G90" s="236">
        <f>SUMIF(AG91:AG96,"&lt;&gt;NOR",G91:G96)</f>
        <v>0</v>
      </c>
      <c r="H90" s="236"/>
      <c r="I90" s="236">
        <f>SUM(I91:I96)</f>
        <v>0</v>
      </c>
      <c r="J90" s="236"/>
      <c r="K90" s="236">
        <f>SUM(K91:K96)</f>
        <v>0</v>
      </c>
      <c r="L90" s="236"/>
      <c r="M90" s="236">
        <f>SUM(M91:M96)</f>
        <v>0</v>
      </c>
      <c r="N90" s="235"/>
      <c r="O90" s="235">
        <f>SUM(O91:O96)</f>
        <v>0</v>
      </c>
      <c r="P90" s="235"/>
      <c r="Q90" s="235">
        <f>SUM(Q91:Q96)</f>
        <v>0.1</v>
      </c>
      <c r="R90" s="236"/>
      <c r="S90" s="236"/>
      <c r="T90" s="237"/>
      <c r="U90" s="231"/>
      <c r="V90" s="231">
        <f>SUM(V91:V96)</f>
        <v>0</v>
      </c>
      <c r="W90" s="231"/>
      <c r="X90" s="231"/>
      <c r="AG90" t="s">
        <v>266</v>
      </c>
    </row>
    <row r="91" spans="1:60" outlineLevel="1" x14ac:dyDescent="0.25">
      <c r="A91" s="242">
        <v>18</v>
      </c>
      <c r="B91" s="243" t="s">
        <v>364</v>
      </c>
      <c r="C91" s="258" t="s">
        <v>365</v>
      </c>
      <c r="D91" s="244" t="s">
        <v>269</v>
      </c>
      <c r="E91" s="245">
        <v>5.4</v>
      </c>
      <c r="F91" s="246"/>
      <c r="G91" s="247">
        <f>ROUND(E91*F91,2)</f>
        <v>0</v>
      </c>
      <c r="H91" s="246"/>
      <c r="I91" s="247">
        <f>ROUND(E91*H91,2)</f>
        <v>0</v>
      </c>
      <c r="J91" s="246"/>
      <c r="K91" s="247">
        <f>ROUND(E91*J91,2)</f>
        <v>0</v>
      </c>
      <c r="L91" s="247">
        <v>21</v>
      </c>
      <c r="M91" s="247">
        <f>G91*(1+L91/100)</f>
        <v>0</v>
      </c>
      <c r="N91" s="245">
        <v>0</v>
      </c>
      <c r="O91" s="245">
        <f>ROUND(E91*N91,2)</f>
        <v>0</v>
      </c>
      <c r="P91" s="245">
        <v>1.7999999999999999E-2</v>
      </c>
      <c r="Q91" s="245">
        <f>ROUND(E91*P91,2)</f>
        <v>0.1</v>
      </c>
      <c r="R91" s="247"/>
      <c r="S91" s="247" t="s">
        <v>270</v>
      </c>
      <c r="T91" s="248" t="s">
        <v>271</v>
      </c>
      <c r="U91" s="224">
        <v>0</v>
      </c>
      <c r="V91" s="224">
        <f>ROUND(E91*U91,2)</f>
        <v>0</v>
      </c>
      <c r="W91" s="224"/>
      <c r="X91" s="224" t="s">
        <v>272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366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20"/>
      <c r="B92" s="221"/>
      <c r="C92" s="259" t="s">
        <v>367</v>
      </c>
      <c r="D92" s="226"/>
      <c r="E92" s="227"/>
      <c r="F92" s="224"/>
      <c r="G92" s="224"/>
      <c r="H92" s="224"/>
      <c r="I92" s="224"/>
      <c r="J92" s="224"/>
      <c r="K92" s="224"/>
      <c r="L92" s="224"/>
      <c r="M92" s="224"/>
      <c r="N92" s="223"/>
      <c r="O92" s="223"/>
      <c r="P92" s="223"/>
      <c r="Q92" s="223"/>
      <c r="R92" s="224"/>
      <c r="S92" s="224"/>
      <c r="T92" s="224"/>
      <c r="U92" s="224"/>
      <c r="V92" s="224"/>
      <c r="W92" s="224"/>
      <c r="X92" s="224"/>
      <c r="Y92" s="213"/>
      <c r="Z92" s="213"/>
      <c r="AA92" s="213"/>
      <c r="AB92" s="213"/>
      <c r="AC92" s="213"/>
      <c r="AD92" s="213"/>
      <c r="AE92" s="213"/>
      <c r="AF92" s="213"/>
      <c r="AG92" s="213" t="s">
        <v>275</v>
      </c>
      <c r="AH92" s="213"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20"/>
      <c r="B93" s="221"/>
      <c r="C93" s="259" t="s">
        <v>283</v>
      </c>
      <c r="D93" s="226"/>
      <c r="E93" s="227"/>
      <c r="F93" s="224"/>
      <c r="G93" s="224"/>
      <c r="H93" s="224"/>
      <c r="I93" s="224"/>
      <c r="J93" s="224"/>
      <c r="K93" s="224"/>
      <c r="L93" s="224"/>
      <c r="M93" s="224"/>
      <c r="N93" s="223"/>
      <c r="O93" s="223"/>
      <c r="P93" s="223"/>
      <c r="Q93" s="223"/>
      <c r="R93" s="224"/>
      <c r="S93" s="224"/>
      <c r="T93" s="224"/>
      <c r="U93" s="224"/>
      <c r="V93" s="224"/>
      <c r="W93" s="224"/>
      <c r="X93" s="224"/>
      <c r="Y93" s="213"/>
      <c r="Z93" s="213"/>
      <c r="AA93" s="213"/>
      <c r="AB93" s="213"/>
      <c r="AC93" s="213"/>
      <c r="AD93" s="213"/>
      <c r="AE93" s="213"/>
      <c r="AF93" s="213"/>
      <c r="AG93" s="213" t="s">
        <v>275</v>
      </c>
      <c r="AH93" s="213"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20"/>
      <c r="B94" s="221"/>
      <c r="C94" s="259" t="s">
        <v>368</v>
      </c>
      <c r="D94" s="226"/>
      <c r="E94" s="227"/>
      <c r="F94" s="224"/>
      <c r="G94" s="224"/>
      <c r="H94" s="224"/>
      <c r="I94" s="224"/>
      <c r="J94" s="224"/>
      <c r="K94" s="224"/>
      <c r="L94" s="224"/>
      <c r="M94" s="224"/>
      <c r="N94" s="223"/>
      <c r="O94" s="223"/>
      <c r="P94" s="223"/>
      <c r="Q94" s="223"/>
      <c r="R94" s="224"/>
      <c r="S94" s="224"/>
      <c r="T94" s="224"/>
      <c r="U94" s="224"/>
      <c r="V94" s="224"/>
      <c r="W94" s="224"/>
      <c r="X94" s="224"/>
      <c r="Y94" s="213"/>
      <c r="Z94" s="213"/>
      <c r="AA94" s="213"/>
      <c r="AB94" s="213"/>
      <c r="AC94" s="213"/>
      <c r="AD94" s="213"/>
      <c r="AE94" s="213"/>
      <c r="AF94" s="213"/>
      <c r="AG94" s="213" t="s">
        <v>275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5">
      <c r="A95" s="220"/>
      <c r="B95" s="221"/>
      <c r="C95" s="259" t="s">
        <v>369</v>
      </c>
      <c r="D95" s="226"/>
      <c r="E95" s="227"/>
      <c r="F95" s="224"/>
      <c r="G95" s="224"/>
      <c r="H95" s="224"/>
      <c r="I95" s="224"/>
      <c r="J95" s="224"/>
      <c r="K95" s="224"/>
      <c r="L95" s="224"/>
      <c r="M95" s="224"/>
      <c r="N95" s="223"/>
      <c r="O95" s="223"/>
      <c r="P95" s="223"/>
      <c r="Q95" s="223"/>
      <c r="R95" s="224"/>
      <c r="S95" s="224"/>
      <c r="T95" s="224"/>
      <c r="U95" s="224"/>
      <c r="V95" s="224"/>
      <c r="W95" s="224"/>
      <c r="X95" s="224"/>
      <c r="Y95" s="213"/>
      <c r="Z95" s="213"/>
      <c r="AA95" s="213"/>
      <c r="AB95" s="213"/>
      <c r="AC95" s="213"/>
      <c r="AD95" s="213"/>
      <c r="AE95" s="213"/>
      <c r="AF95" s="213"/>
      <c r="AG95" s="213" t="s">
        <v>275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20"/>
      <c r="B96" s="221"/>
      <c r="C96" s="259" t="s">
        <v>370</v>
      </c>
      <c r="D96" s="226"/>
      <c r="E96" s="227">
        <v>5.4</v>
      </c>
      <c r="F96" s="224"/>
      <c r="G96" s="224"/>
      <c r="H96" s="224"/>
      <c r="I96" s="224"/>
      <c r="J96" s="224"/>
      <c r="K96" s="224"/>
      <c r="L96" s="224"/>
      <c r="M96" s="224"/>
      <c r="N96" s="223"/>
      <c r="O96" s="223"/>
      <c r="P96" s="223"/>
      <c r="Q96" s="223"/>
      <c r="R96" s="224"/>
      <c r="S96" s="224"/>
      <c r="T96" s="224"/>
      <c r="U96" s="224"/>
      <c r="V96" s="224"/>
      <c r="W96" s="224"/>
      <c r="X96" s="224"/>
      <c r="Y96" s="213"/>
      <c r="Z96" s="213"/>
      <c r="AA96" s="213"/>
      <c r="AB96" s="213"/>
      <c r="AC96" s="213"/>
      <c r="AD96" s="213"/>
      <c r="AE96" s="213"/>
      <c r="AF96" s="213"/>
      <c r="AG96" s="213" t="s">
        <v>275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ht="13" x14ac:dyDescent="0.25">
      <c r="A97" s="232" t="s">
        <v>265</v>
      </c>
      <c r="B97" s="233" t="s">
        <v>203</v>
      </c>
      <c r="C97" s="257" t="s">
        <v>204</v>
      </c>
      <c r="D97" s="234"/>
      <c r="E97" s="235"/>
      <c r="F97" s="236"/>
      <c r="G97" s="236">
        <f>SUMIF(AG98:AG106,"&lt;&gt;NOR",G98:G106)</f>
        <v>0</v>
      </c>
      <c r="H97" s="236"/>
      <c r="I97" s="236">
        <f>SUM(I98:I106)</f>
        <v>0</v>
      </c>
      <c r="J97" s="236"/>
      <c r="K97" s="236">
        <f>SUM(K98:K106)</f>
        <v>0</v>
      </c>
      <c r="L97" s="236"/>
      <c r="M97" s="236">
        <f>SUM(M98:M106)</f>
        <v>0</v>
      </c>
      <c r="N97" s="235"/>
      <c r="O97" s="235">
        <f>SUM(O98:O106)</f>
        <v>0</v>
      </c>
      <c r="P97" s="235"/>
      <c r="Q97" s="235">
        <f>SUM(Q98:Q106)</f>
        <v>2.13</v>
      </c>
      <c r="R97" s="236"/>
      <c r="S97" s="236"/>
      <c r="T97" s="237"/>
      <c r="U97" s="231"/>
      <c r="V97" s="231">
        <f>SUM(V98:V106)</f>
        <v>0</v>
      </c>
      <c r="W97" s="231"/>
      <c r="X97" s="231"/>
      <c r="AG97" t="s">
        <v>266</v>
      </c>
    </row>
    <row r="98" spans="1:60" ht="20" outlineLevel="1" x14ac:dyDescent="0.25">
      <c r="A98" s="242">
        <v>19</v>
      </c>
      <c r="B98" s="243" t="s">
        <v>371</v>
      </c>
      <c r="C98" s="258" t="s">
        <v>372</v>
      </c>
      <c r="D98" s="244" t="s">
        <v>269</v>
      </c>
      <c r="E98" s="245">
        <v>67.141999999999996</v>
      </c>
      <c r="F98" s="246"/>
      <c r="G98" s="247">
        <f>ROUND(E98*F98,2)</f>
        <v>0</v>
      </c>
      <c r="H98" s="246"/>
      <c r="I98" s="247">
        <f>ROUND(E98*H98,2)</f>
        <v>0</v>
      </c>
      <c r="J98" s="246"/>
      <c r="K98" s="247">
        <f>ROUND(E98*J98,2)</f>
        <v>0</v>
      </c>
      <c r="L98" s="247">
        <v>21</v>
      </c>
      <c r="M98" s="247">
        <f>G98*(1+L98/100)</f>
        <v>0</v>
      </c>
      <c r="N98" s="245">
        <v>0</v>
      </c>
      <c r="O98" s="245">
        <f>ROUND(E98*N98,2)</f>
        <v>0</v>
      </c>
      <c r="P98" s="245">
        <v>3.175E-2</v>
      </c>
      <c r="Q98" s="245">
        <f>ROUND(E98*P98,2)</f>
        <v>2.13</v>
      </c>
      <c r="R98" s="247"/>
      <c r="S98" s="247" t="s">
        <v>270</v>
      </c>
      <c r="T98" s="248" t="s">
        <v>271</v>
      </c>
      <c r="U98" s="224">
        <v>0</v>
      </c>
      <c r="V98" s="224">
        <f>ROUND(E98*U98,2)</f>
        <v>0</v>
      </c>
      <c r="W98" s="224"/>
      <c r="X98" s="224" t="s">
        <v>272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366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20"/>
      <c r="B99" s="221"/>
      <c r="C99" s="259" t="s">
        <v>373</v>
      </c>
      <c r="D99" s="226"/>
      <c r="E99" s="227"/>
      <c r="F99" s="224"/>
      <c r="G99" s="224"/>
      <c r="H99" s="224"/>
      <c r="I99" s="224"/>
      <c r="J99" s="224"/>
      <c r="K99" s="224"/>
      <c r="L99" s="224"/>
      <c r="M99" s="224"/>
      <c r="N99" s="223"/>
      <c r="O99" s="223"/>
      <c r="P99" s="223"/>
      <c r="Q99" s="223"/>
      <c r="R99" s="224"/>
      <c r="S99" s="224"/>
      <c r="T99" s="224"/>
      <c r="U99" s="224"/>
      <c r="V99" s="224"/>
      <c r="W99" s="224"/>
      <c r="X99" s="224"/>
      <c r="Y99" s="213"/>
      <c r="Z99" s="213"/>
      <c r="AA99" s="213"/>
      <c r="AB99" s="213"/>
      <c r="AC99" s="213"/>
      <c r="AD99" s="213"/>
      <c r="AE99" s="213"/>
      <c r="AF99" s="213"/>
      <c r="AG99" s="213" t="s">
        <v>275</v>
      </c>
      <c r="AH99" s="213"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5">
      <c r="A100" s="220"/>
      <c r="B100" s="221"/>
      <c r="C100" s="259" t="s">
        <v>292</v>
      </c>
      <c r="D100" s="226"/>
      <c r="E100" s="227"/>
      <c r="F100" s="224"/>
      <c r="G100" s="224"/>
      <c r="H100" s="224"/>
      <c r="I100" s="224"/>
      <c r="J100" s="224"/>
      <c r="K100" s="224"/>
      <c r="L100" s="224"/>
      <c r="M100" s="224"/>
      <c r="N100" s="223"/>
      <c r="O100" s="223"/>
      <c r="P100" s="223"/>
      <c r="Q100" s="223"/>
      <c r="R100" s="224"/>
      <c r="S100" s="224"/>
      <c r="T100" s="224"/>
      <c r="U100" s="224"/>
      <c r="V100" s="224"/>
      <c r="W100" s="224"/>
      <c r="X100" s="224"/>
      <c r="Y100" s="213"/>
      <c r="Z100" s="213"/>
      <c r="AA100" s="213"/>
      <c r="AB100" s="213"/>
      <c r="AC100" s="213"/>
      <c r="AD100" s="213"/>
      <c r="AE100" s="213"/>
      <c r="AF100" s="213"/>
      <c r="AG100" s="213" t="s">
        <v>275</v>
      </c>
      <c r="AH100" s="213">
        <v>0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20"/>
      <c r="B101" s="221"/>
      <c r="C101" s="259" t="s">
        <v>374</v>
      </c>
      <c r="D101" s="226"/>
      <c r="E101" s="227"/>
      <c r="F101" s="224"/>
      <c r="G101" s="224"/>
      <c r="H101" s="224"/>
      <c r="I101" s="224"/>
      <c r="J101" s="224"/>
      <c r="K101" s="224"/>
      <c r="L101" s="224"/>
      <c r="M101" s="224"/>
      <c r="N101" s="223"/>
      <c r="O101" s="223"/>
      <c r="P101" s="223"/>
      <c r="Q101" s="223"/>
      <c r="R101" s="224"/>
      <c r="S101" s="224"/>
      <c r="T101" s="224"/>
      <c r="U101" s="224"/>
      <c r="V101" s="224"/>
      <c r="W101" s="224"/>
      <c r="X101" s="224"/>
      <c r="Y101" s="213"/>
      <c r="Z101" s="213"/>
      <c r="AA101" s="213"/>
      <c r="AB101" s="213"/>
      <c r="AC101" s="213"/>
      <c r="AD101" s="213"/>
      <c r="AE101" s="213"/>
      <c r="AF101" s="213"/>
      <c r="AG101" s="213" t="s">
        <v>275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20"/>
      <c r="B102" s="221"/>
      <c r="C102" s="259" t="s">
        <v>283</v>
      </c>
      <c r="D102" s="226"/>
      <c r="E102" s="227"/>
      <c r="F102" s="224"/>
      <c r="G102" s="224"/>
      <c r="H102" s="224"/>
      <c r="I102" s="224"/>
      <c r="J102" s="224"/>
      <c r="K102" s="224"/>
      <c r="L102" s="224"/>
      <c r="M102" s="224"/>
      <c r="N102" s="223"/>
      <c r="O102" s="223"/>
      <c r="P102" s="223"/>
      <c r="Q102" s="223"/>
      <c r="R102" s="224"/>
      <c r="S102" s="224"/>
      <c r="T102" s="224"/>
      <c r="U102" s="224"/>
      <c r="V102" s="224"/>
      <c r="W102" s="224"/>
      <c r="X102" s="224"/>
      <c r="Y102" s="213"/>
      <c r="Z102" s="213"/>
      <c r="AA102" s="213"/>
      <c r="AB102" s="213"/>
      <c r="AC102" s="213"/>
      <c r="AD102" s="213"/>
      <c r="AE102" s="213"/>
      <c r="AF102" s="213"/>
      <c r="AG102" s="213" t="s">
        <v>275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20"/>
      <c r="B103" s="221"/>
      <c r="C103" s="259" t="s">
        <v>375</v>
      </c>
      <c r="D103" s="226"/>
      <c r="E103" s="227"/>
      <c r="F103" s="224"/>
      <c r="G103" s="224"/>
      <c r="H103" s="224"/>
      <c r="I103" s="224"/>
      <c r="J103" s="224"/>
      <c r="K103" s="224"/>
      <c r="L103" s="224"/>
      <c r="M103" s="224"/>
      <c r="N103" s="223"/>
      <c r="O103" s="223"/>
      <c r="P103" s="223"/>
      <c r="Q103" s="223"/>
      <c r="R103" s="224"/>
      <c r="S103" s="224"/>
      <c r="T103" s="224"/>
      <c r="U103" s="224"/>
      <c r="V103" s="224"/>
      <c r="W103" s="224"/>
      <c r="X103" s="224"/>
      <c r="Y103" s="213"/>
      <c r="Z103" s="213"/>
      <c r="AA103" s="213"/>
      <c r="AB103" s="213"/>
      <c r="AC103" s="213"/>
      <c r="AD103" s="213"/>
      <c r="AE103" s="213"/>
      <c r="AF103" s="213"/>
      <c r="AG103" s="213" t="s">
        <v>275</v>
      </c>
      <c r="AH103" s="213"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20"/>
      <c r="B104" s="221"/>
      <c r="C104" s="259" t="s">
        <v>376</v>
      </c>
      <c r="D104" s="226"/>
      <c r="E104" s="227"/>
      <c r="F104" s="224"/>
      <c r="G104" s="224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13"/>
      <c r="Z104" s="213"/>
      <c r="AA104" s="213"/>
      <c r="AB104" s="213"/>
      <c r="AC104" s="213"/>
      <c r="AD104" s="213"/>
      <c r="AE104" s="213"/>
      <c r="AF104" s="213"/>
      <c r="AG104" s="213" t="s">
        <v>275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5">
      <c r="A105" s="220"/>
      <c r="B105" s="221"/>
      <c r="C105" s="259" t="s">
        <v>377</v>
      </c>
      <c r="D105" s="226"/>
      <c r="E105" s="227"/>
      <c r="F105" s="224"/>
      <c r="G105" s="224"/>
      <c r="H105" s="224"/>
      <c r="I105" s="224"/>
      <c r="J105" s="224"/>
      <c r="K105" s="224"/>
      <c r="L105" s="224"/>
      <c r="M105" s="224"/>
      <c r="N105" s="223"/>
      <c r="O105" s="223"/>
      <c r="P105" s="223"/>
      <c r="Q105" s="223"/>
      <c r="R105" s="224"/>
      <c r="S105" s="224"/>
      <c r="T105" s="224"/>
      <c r="U105" s="224"/>
      <c r="V105" s="224"/>
      <c r="W105" s="224"/>
      <c r="X105" s="224"/>
      <c r="Y105" s="213"/>
      <c r="Z105" s="213"/>
      <c r="AA105" s="213"/>
      <c r="AB105" s="213"/>
      <c r="AC105" s="213"/>
      <c r="AD105" s="213"/>
      <c r="AE105" s="213"/>
      <c r="AF105" s="213"/>
      <c r="AG105" s="213" t="s">
        <v>275</v>
      </c>
      <c r="AH105" s="213">
        <v>0</v>
      </c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5">
      <c r="A106" s="220"/>
      <c r="B106" s="221"/>
      <c r="C106" s="259" t="s">
        <v>378</v>
      </c>
      <c r="D106" s="226"/>
      <c r="E106" s="227">
        <v>67.14</v>
      </c>
      <c r="F106" s="224"/>
      <c r="G106" s="224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13"/>
      <c r="Z106" s="213"/>
      <c r="AA106" s="213"/>
      <c r="AB106" s="213"/>
      <c r="AC106" s="213"/>
      <c r="AD106" s="213"/>
      <c r="AE106" s="213"/>
      <c r="AF106" s="213"/>
      <c r="AG106" s="213" t="s">
        <v>275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ht="13" x14ac:dyDescent="0.25">
      <c r="A107" s="232" t="s">
        <v>265</v>
      </c>
      <c r="B107" s="233" t="s">
        <v>205</v>
      </c>
      <c r="C107" s="257" t="s">
        <v>206</v>
      </c>
      <c r="D107" s="234"/>
      <c r="E107" s="235"/>
      <c r="F107" s="236"/>
      <c r="G107" s="236">
        <f>SUMIF(AG108:AG112,"&lt;&gt;NOR",G108:G112)</f>
        <v>0</v>
      </c>
      <c r="H107" s="236"/>
      <c r="I107" s="236">
        <f>SUM(I108:I112)</f>
        <v>0</v>
      </c>
      <c r="J107" s="236"/>
      <c r="K107" s="236">
        <f>SUM(K108:K112)</f>
        <v>0</v>
      </c>
      <c r="L107" s="236"/>
      <c r="M107" s="236">
        <f>SUM(M108:M112)</f>
        <v>0</v>
      </c>
      <c r="N107" s="235"/>
      <c r="O107" s="235">
        <f>SUM(O108:O112)</f>
        <v>0</v>
      </c>
      <c r="P107" s="235"/>
      <c r="Q107" s="235">
        <f>SUM(Q108:Q112)</f>
        <v>0.12</v>
      </c>
      <c r="R107" s="236"/>
      <c r="S107" s="236"/>
      <c r="T107" s="237"/>
      <c r="U107" s="231"/>
      <c r="V107" s="231">
        <f>SUM(V108:V112)</f>
        <v>0</v>
      </c>
      <c r="W107" s="231"/>
      <c r="X107" s="231"/>
      <c r="AG107" t="s">
        <v>266</v>
      </c>
    </row>
    <row r="108" spans="1:60" outlineLevel="1" x14ac:dyDescent="0.25">
      <c r="A108" s="242">
        <v>20</v>
      </c>
      <c r="B108" s="243" t="s">
        <v>379</v>
      </c>
      <c r="C108" s="258" t="s">
        <v>380</v>
      </c>
      <c r="D108" s="244" t="s">
        <v>381</v>
      </c>
      <c r="E108" s="245">
        <v>69.599999999999994</v>
      </c>
      <c r="F108" s="246"/>
      <c r="G108" s="247">
        <f>ROUND(E108*F108,2)</f>
        <v>0</v>
      </c>
      <c r="H108" s="246"/>
      <c r="I108" s="247">
        <f>ROUND(E108*H108,2)</f>
        <v>0</v>
      </c>
      <c r="J108" s="246"/>
      <c r="K108" s="247">
        <f>ROUND(E108*J108,2)</f>
        <v>0</v>
      </c>
      <c r="L108" s="247">
        <v>21</v>
      </c>
      <c r="M108" s="247">
        <f>G108*(1+L108/100)</f>
        <v>0</v>
      </c>
      <c r="N108" s="245">
        <v>0</v>
      </c>
      <c r="O108" s="245">
        <f>ROUND(E108*N108,2)</f>
        <v>0</v>
      </c>
      <c r="P108" s="245">
        <v>1.67E-3</v>
      </c>
      <c r="Q108" s="245">
        <f>ROUND(E108*P108,2)</f>
        <v>0.12</v>
      </c>
      <c r="R108" s="247"/>
      <c r="S108" s="247" t="s">
        <v>270</v>
      </c>
      <c r="T108" s="248" t="s">
        <v>271</v>
      </c>
      <c r="U108" s="224">
        <v>0</v>
      </c>
      <c r="V108" s="224">
        <f>ROUND(E108*U108,2)</f>
        <v>0</v>
      </c>
      <c r="W108" s="224"/>
      <c r="X108" s="224" t="s">
        <v>272</v>
      </c>
      <c r="Y108" s="213"/>
      <c r="Z108" s="213"/>
      <c r="AA108" s="213"/>
      <c r="AB108" s="213"/>
      <c r="AC108" s="213"/>
      <c r="AD108" s="213"/>
      <c r="AE108" s="213"/>
      <c r="AF108" s="213"/>
      <c r="AG108" s="213" t="s">
        <v>366</v>
      </c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5">
      <c r="A109" s="220"/>
      <c r="B109" s="221"/>
      <c r="C109" s="259" t="s">
        <v>382</v>
      </c>
      <c r="D109" s="226"/>
      <c r="E109" s="227"/>
      <c r="F109" s="224"/>
      <c r="G109" s="224"/>
      <c r="H109" s="224"/>
      <c r="I109" s="224"/>
      <c r="J109" s="224"/>
      <c r="K109" s="224"/>
      <c r="L109" s="224"/>
      <c r="M109" s="224"/>
      <c r="N109" s="223"/>
      <c r="O109" s="223"/>
      <c r="P109" s="223"/>
      <c r="Q109" s="223"/>
      <c r="R109" s="224"/>
      <c r="S109" s="224"/>
      <c r="T109" s="224"/>
      <c r="U109" s="224"/>
      <c r="V109" s="224"/>
      <c r="W109" s="224"/>
      <c r="X109" s="224"/>
      <c r="Y109" s="213"/>
      <c r="Z109" s="213"/>
      <c r="AA109" s="213"/>
      <c r="AB109" s="213"/>
      <c r="AC109" s="213"/>
      <c r="AD109" s="213"/>
      <c r="AE109" s="213"/>
      <c r="AF109" s="213"/>
      <c r="AG109" s="213" t="s">
        <v>275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5">
      <c r="A110" s="220"/>
      <c r="B110" s="221"/>
      <c r="C110" s="259" t="s">
        <v>383</v>
      </c>
      <c r="D110" s="226"/>
      <c r="E110" s="227"/>
      <c r="F110" s="224"/>
      <c r="G110" s="224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13"/>
      <c r="Z110" s="213"/>
      <c r="AA110" s="213"/>
      <c r="AB110" s="213"/>
      <c r="AC110" s="213"/>
      <c r="AD110" s="213"/>
      <c r="AE110" s="213"/>
      <c r="AF110" s="213"/>
      <c r="AG110" s="213" t="s">
        <v>275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5">
      <c r="A111" s="220"/>
      <c r="B111" s="221"/>
      <c r="C111" s="259" t="s">
        <v>384</v>
      </c>
      <c r="D111" s="226"/>
      <c r="E111" s="227"/>
      <c r="F111" s="224"/>
      <c r="G111" s="224"/>
      <c r="H111" s="224"/>
      <c r="I111" s="224"/>
      <c r="J111" s="224"/>
      <c r="K111" s="224"/>
      <c r="L111" s="224"/>
      <c r="M111" s="224"/>
      <c r="N111" s="223"/>
      <c r="O111" s="223"/>
      <c r="P111" s="223"/>
      <c r="Q111" s="223"/>
      <c r="R111" s="224"/>
      <c r="S111" s="224"/>
      <c r="T111" s="224"/>
      <c r="U111" s="224"/>
      <c r="V111" s="224"/>
      <c r="W111" s="224"/>
      <c r="X111" s="224"/>
      <c r="Y111" s="213"/>
      <c r="Z111" s="213"/>
      <c r="AA111" s="213"/>
      <c r="AB111" s="213"/>
      <c r="AC111" s="213"/>
      <c r="AD111" s="213"/>
      <c r="AE111" s="213"/>
      <c r="AF111" s="213"/>
      <c r="AG111" s="213" t="s">
        <v>275</v>
      </c>
      <c r="AH111" s="213">
        <v>0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20"/>
      <c r="B112" s="221"/>
      <c r="C112" s="259" t="s">
        <v>385</v>
      </c>
      <c r="D112" s="226"/>
      <c r="E112" s="227">
        <v>69.599999999999994</v>
      </c>
      <c r="F112" s="224"/>
      <c r="G112" s="224"/>
      <c r="H112" s="224"/>
      <c r="I112" s="224"/>
      <c r="J112" s="224"/>
      <c r="K112" s="224"/>
      <c r="L112" s="224"/>
      <c r="M112" s="224"/>
      <c r="N112" s="223"/>
      <c r="O112" s="223"/>
      <c r="P112" s="223"/>
      <c r="Q112" s="223"/>
      <c r="R112" s="224"/>
      <c r="S112" s="224"/>
      <c r="T112" s="224"/>
      <c r="U112" s="224"/>
      <c r="V112" s="224"/>
      <c r="W112" s="224"/>
      <c r="X112" s="224"/>
      <c r="Y112" s="213"/>
      <c r="Z112" s="213"/>
      <c r="AA112" s="213"/>
      <c r="AB112" s="213"/>
      <c r="AC112" s="213"/>
      <c r="AD112" s="213"/>
      <c r="AE112" s="213"/>
      <c r="AF112" s="213"/>
      <c r="AG112" s="213" t="s">
        <v>275</v>
      </c>
      <c r="AH112" s="213">
        <v>0</v>
      </c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ht="13" x14ac:dyDescent="0.25">
      <c r="A113" s="232" t="s">
        <v>265</v>
      </c>
      <c r="B113" s="233" t="s">
        <v>207</v>
      </c>
      <c r="C113" s="257" t="s">
        <v>208</v>
      </c>
      <c r="D113" s="234"/>
      <c r="E113" s="235"/>
      <c r="F113" s="236"/>
      <c r="G113" s="236">
        <f>SUMIF(AG114:AG118,"&lt;&gt;NOR",G114:G118)</f>
        <v>0</v>
      </c>
      <c r="H113" s="236"/>
      <c r="I113" s="236">
        <f>SUM(I114:I118)</f>
        <v>0</v>
      </c>
      <c r="J113" s="236"/>
      <c r="K113" s="236">
        <f>SUM(K114:K118)</f>
        <v>0</v>
      </c>
      <c r="L113" s="236"/>
      <c r="M113" s="236">
        <f>SUM(M114:M118)</f>
        <v>0</v>
      </c>
      <c r="N113" s="235"/>
      <c r="O113" s="235">
        <f>SUM(O114:O118)</f>
        <v>0</v>
      </c>
      <c r="P113" s="235"/>
      <c r="Q113" s="235">
        <f>SUM(Q114:Q118)</f>
        <v>0.28999999999999998</v>
      </c>
      <c r="R113" s="236"/>
      <c r="S113" s="236"/>
      <c r="T113" s="237"/>
      <c r="U113" s="231"/>
      <c r="V113" s="231">
        <f>SUM(V114:V118)</f>
        <v>0</v>
      </c>
      <c r="W113" s="231"/>
      <c r="X113" s="231"/>
      <c r="AG113" t="s">
        <v>266</v>
      </c>
    </row>
    <row r="114" spans="1:60" ht="20" outlineLevel="1" x14ac:dyDescent="0.25">
      <c r="A114" s="242">
        <v>21</v>
      </c>
      <c r="B114" s="243" t="s">
        <v>386</v>
      </c>
      <c r="C114" s="258" t="s">
        <v>387</v>
      </c>
      <c r="D114" s="244" t="s">
        <v>388</v>
      </c>
      <c r="E114" s="245">
        <v>58</v>
      </c>
      <c r="F114" s="246"/>
      <c r="G114" s="247">
        <f>ROUND(E114*F114,2)</f>
        <v>0</v>
      </c>
      <c r="H114" s="246"/>
      <c r="I114" s="247">
        <f>ROUND(E114*H114,2)</f>
        <v>0</v>
      </c>
      <c r="J114" s="246"/>
      <c r="K114" s="247">
        <f>ROUND(E114*J114,2)</f>
        <v>0</v>
      </c>
      <c r="L114" s="247">
        <v>21</v>
      </c>
      <c r="M114" s="247">
        <f>G114*(1+L114/100)</f>
        <v>0</v>
      </c>
      <c r="N114" s="245">
        <v>0</v>
      </c>
      <c r="O114" s="245">
        <f>ROUND(E114*N114,2)</f>
        <v>0</v>
      </c>
      <c r="P114" s="245">
        <v>5.0000000000000001E-3</v>
      </c>
      <c r="Q114" s="245">
        <f>ROUND(E114*P114,2)</f>
        <v>0.28999999999999998</v>
      </c>
      <c r="R114" s="247"/>
      <c r="S114" s="247" t="s">
        <v>270</v>
      </c>
      <c r="T114" s="248" t="s">
        <v>271</v>
      </c>
      <c r="U114" s="224">
        <v>0</v>
      </c>
      <c r="V114" s="224">
        <f>ROUND(E114*U114,2)</f>
        <v>0</v>
      </c>
      <c r="W114" s="224"/>
      <c r="X114" s="224" t="s">
        <v>272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366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5">
      <c r="A115" s="220"/>
      <c r="B115" s="221"/>
      <c r="C115" s="259" t="s">
        <v>389</v>
      </c>
      <c r="D115" s="226"/>
      <c r="E115" s="227"/>
      <c r="F115" s="224"/>
      <c r="G115" s="224"/>
      <c r="H115" s="224"/>
      <c r="I115" s="224"/>
      <c r="J115" s="224"/>
      <c r="K115" s="224"/>
      <c r="L115" s="224"/>
      <c r="M115" s="224"/>
      <c r="N115" s="223"/>
      <c r="O115" s="223"/>
      <c r="P115" s="223"/>
      <c r="Q115" s="223"/>
      <c r="R115" s="224"/>
      <c r="S115" s="224"/>
      <c r="T115" s="224"/>
      <c r="U115" s="224"/>
      <c r="V115" s="224"/>
      <c r="W115" s="224"/>
      <c r="X115" s="224"/>
      <c r="Y115" s="213"/>
      <c r="Z115" s="213"/>
      <c r="AA115" s="213"/>
      <c r="AB115" s="213"/>
      <c r="AC115" s="213"/>
      <c r="AD115" s="213"/>
      <c r="AE115" s="213"/>
      <c r="AF115" s="213"/>
      <c r="AG115" s="213" t="s">
        <v>275</v>
      </c>
      <c r="AH115" s="213">
        <v>0</v>
      </c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5">
      <c r="A116" s="220"/>
      <c r="B116" s="221"/>
      <c r="C116" s="259" t="s">
        <v>390</v>
      </c>
      <c r="D116" s="226"/>
      <c r="E116" s="227"/>
      <c r="F116" s="224"/>
      <c r="G116" s="224"/>
      <c r="H116" s="224"/>
      <c r="I116" s="224"/>
      <c r="J116" s="224"/>
      <c r="K116" s="224"/>
      <c r="L116" s="224"/>
      <c r="M116" s="224"/>
      <c r="N116" s="223"/>
      <c r="O116" s="223"/>
      <c r="P116" s="223"/>
      <c r="Q116" s="223"/>
      <c r="R116" s="224"/>
      <c r="S116" s="224"/>
      <c r="T116" s="224"/>
      <c r="U116" s="224"/>
      <c r="V116" s="224"/>
      <c r="W116" s="224"/>
      <c r="X116" s="224"/>
      <c r="Y116" s="213"/>
      <c r="Z116" s="213"/>
      <c r="AA116" s="213"/>
      <c r="AB116" s="213"/>
      <c r="AC116" s="213"/>
      <c r="AD116" s="213"/>
      <c r="AE116" s="213"/>
      <c r="AF116" s="213"/>
      <c r="AG116" s="213" t="s">
        <v>275</v>
      </c>
      <c r="AH116" s="213">
        <v>0</v>
      </c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5">
      <c r="A117" s="220"/>
      <c r="B117" s="221"/>
      <c r="C117" s="259" t="s">
        <v>391</v>
      </c>
      <c r="D117" s="226"/>
      <c r="E117" s="227"/>
      <c r="F117" s="224"/>
      <c r="G117" s="224"/>
      <c r="H117" s="224"/>
      <c r="I117" s="224"/>
      <c r="J117" s="224"/>
      <c r="K117" s="224"/>
      <c r="L117" s="224"/>
      <c r="M117" s="224"/>
      <c r="N117" s="223"/>
      <c r="O117" s="223"/>
      <c r="P117" s="223"/>
      <c r="Q117" s="223"/>
      <c r="R117" s="224"/>
      <c r="S117" s="224"/>
      <c r="T117" s="224"/>
      <c r="U117" s="224"/>
      <c r="V117" s="224"/>
      <c r="W117" s="224"/>
      <c r="X117" s="224"/>
      <c r="Y117" s="213"/>
      <c r="Z117" s="213"/>
      <c r="AA117" s="213"/>
      <c r="AB117" s="213"/>
      <c r="AC117" s="213"/>
      <c r="AD117" s="213"/>
      <c r="AE117" s="213"/>
      <c r="AF117" s="213"/>
      <c r="AG117" s="213" t="s">
        <v>275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5">
      <c r="A118" s="220"/>
      <c r="B118" s="221"/>
      <c r="C118" s="259" t="s">
        <v>392</v>
      </c>
      <c r="D118" s="226"/>
      <c r="E118" s="227">
        <v>58</v>
      </c>
      <c r="F118" s="224"/>
      <c r="G118" s="224"/>
      <c r="H118" s="224"/>
      <c r="I118" s="224"/>
      <c r="J118" s="224"/>
      <c r="K118" s="224"/>
      <c r="L118" s="224"/>
      <c r="M118" s="224"/>
      <c r="N118" s="223"/>
      <c r="O118" s="223"/>
      <c r="P118" s="223"/>
      <c r="Q118" s="223"/>
      <c r="R118" s="224"/>
      <c r="S118" s="224"/>
      <c r="T118" s="224"/>
      <c r="U118" s="224"/>
      <c r="V118" s="224"/>
      <c r="W118" s="224"/>
      <c r="X118" s="224"/>
      <c r="Y118" s="213"/>
      <c r="Z118" s="213"/>
      <c r="AA118" s="213"/>
      <c r="AB118" s="213"/>
      <c r="AC118" s="213"/>
      <c r="AD118" s="213"/>
      <c r="AE118" s="213"/>
      <c r="AF118" s="213"/>
      <c r="AG118" s="213" t="s">
        <v>275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ht="13" x14ac:dyDescent="0.25">
      <c r="A119" s="232" t="s">
        <v>265</v>
      </c>
      <c r="B119" s="233" t="s">
        <v>211</v>
      </c>
      <c r="C119" s="257" t="s">
        <v>212</v>
      </c>
      <c r="D119" s="234"/>
      <c r="E119" s="235"/>
      <c r="F119" s="236"/>
      <c r="G119" s="236">
        <f>SUMIF(AG120:AG127,"&lt;&gt;NOR",G120:G127)</f>
        <v>0</v>
      </c>
      <c r="H119" s="236"/>
      <c r="I119" s="236">
        <f>SUM(I120:I127)</f>
        <v>0</v>
      </c>
      <c r="J119" s="236"/>
      <c r="K119" s="236">
        <f>SUM(K120:K127)</f>
        <v>0</v>
      </c>
      <c r="L119" s="236"/>
      <c r="M119" s="236">
        <f>SUM(M120:M127)</f>
        <v>0</v>
      </c>
      <c r="N119" s="235"/>
      <c r="O119" s="235">
        <f>SUM(O120:O127)</f>
        <v>0</v>
      </c>
      <c r="P119" s="235"/>
      <c r="Q119" s="235">
        <f>SUM(Q120:Q127)</f>
        <v>30.36</v>
      </c>
      <c r="R119" s="236"/>
      <c r="S119" s="236"/>
      <c r="T119" s="237"/>
      <c r="U119" s="231"/>
      <c r="V119" s="231">
        <f>SUM(V120:V127)</f>
        <v>0</v>
      </c>
      <c r="W119" s="231"/>
      <c r="X119" s="231"/>
      <c r="AG119" t="s">
        <v>266</v>
      </c>
    </row>
    <row r="120" spans="1:60" outlineLevel="1" x14ac:dyDescent="0.25">
      <c r="A120" s="242">
        <v>22</v>
      </c>
      <c r="B120" s="243" t="s">
        <v>393</v>
      </c>
      <c r="C120" s="258" t="s">
        <v>394</v>
      </c>
      <c r="D120" s="244" t="s">
        <v>269</v>
      </c>
      <c r="E120" s="245">
        <v>365.02</v>
      </c>
      <c r="F120" s="246"/>
      <c r="G120" s="247">
        <f>ROUND(E120*F120,2)</f>
        <v>0</v>
      </c>
      <c r="H120" s="246"/>
      <c r="I120" s="247">
        <f>ROUND(E120*H120,2)</f>
        <v>0</v>
      </c>
      <c r="J120" s="246"/>
      <c r="K120" s="247">
        <f>ROUND(E120*J120,2)</f>
        <v>0</v>
      </c>
      <c r="L120" s="247">
        <v>21</v>
      </c>
      <c r="M120" s="247">
        <f>G120*(1+L120/100)</f>
        <v>0</v>
      </c>
      <c r="N120" s="245">
        <v>0</v>
      </c>
      <c r="O120" s="245">
        <f>ROUND(E120*N120,2)</f>
        <v>0</v>
      </c>
      <c r="P120" s="245">
        <v>8.3169999999999994E-2</v>
      </c>
      <c r="Q120" s="245">
        <f>ROUND(E120*P120,2)</f>
        <v>30.36</v>
      </c>
      <c r="R120" s="247"/>
      <c r="S120" s="247" t="s">
        <v>270</v>
      </c>
      <c r="T120" s="248" t="s">
        <v>271</v>
      </c>
      <c r="U120" s="224">
        <v>0</v>
      </c>
      <c r="V120" s="224">
        <f>ROUND(E120*U120,2)</f>
        <v>0</v>
      </c>
      <c r="W120" s="224"/>
      <c r="X120" s="224" t="s">
        <v>272</v>
      </c>
      <c r="Y120" s="213"/>
      <c r="Z120" s="213"/>
      <c r="AA120" s="213"/>
      <c r="AB120" s="213"/>
      <c r="AC120" s="213"/>
      <c r="AD120" s="213"/>
      <c r="AE120" s="213"/>
      <c r="AF120" s="213"/>
      <c r="AG120" s="213" t="s">
        <v>366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20"/>
      <c r="B121" s="221"/>
      <c r="C121" s="259" t="s">
        <v>395</v>
      </c>
      <c r="D121" s="226"/>
      <c r="E121" s="227"/>
      <c r="F121" s="224"/>
      <c r="G121" s="224"/>
      <c r="H121" s="224"/>
      <c r="I121" s="224"/>
      <c r="J121" s="224"/>
      <c r="K121" s="224"/>
      <c r="L121" s="224"/>
      <c r="M121" s="224"/>
      <c r="N121" s="223"/>
      <c r="O121" s="223"/>
      <c r="P121" s="223"/>
      <c r="Q121" s="223"/>
      <c r="R121" s="224"/>
      <c r="S121" s="224"/>
      <c r="T121" s="224"/>
      <c r="U121" s="224"/>
      <c r="V121" s="224"/>
      <c r="W121" s="224"/>
      <c r="X121" s="224"/>
      <c r="Y121" s="213"/>
      <c r="Z121" s="213"/>
      <c r="AA121" s="213"/>
      <c r="AB121" s="213"/>
      <c r="AC121" s="213"/>
      <c r="AD121" s="213"/>
      <c r="AE121" s="213"/>
      <c r="AF121" s="213"/>
      <c r="AG121" s="213" t="s">
        <v>275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5">
      <c r="A122" s="220"/>
      <c r="B122" s="221"/>
      <c r="C122" s="259" t="s">
        <v>396</v>
      </c>
      <c r="D122" s="226"/>
      <c r="E122" s="227"/>
      <c r="F122" s="224"/>
      <c r="G122" s="224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13"/>
      <c r="Z122" s="213"/>
      <c r="AA122" s="213"/>
      <c r="AB122" s="213"/>
      <c r="AC122" s="213"/>
      <c r="AD122" s="213"/>
      <c r="AE122" s="213"/>
      <c r="AF122" s="213"/>
      <c r="AG122" s="213" t="s">
        <v>275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20"/>
      <c r="B123" s="221"/>
      <c r="C123" s="259" t="s">
        <v>330</v>
      </c>
      <c r="D123" s="226"/>
      <c r="E123" s="227"/>
      <c r="F123" s="224"/>
      <c r="G123" s="224"/>
      <c r="H123" s="224"/>
      <c r="I123" s="224"/>
      <c r="J123" s="224"/>
      <c r="K123" s="224"/>
      <c r="L123" s="224"/>
      <c r="M123" s="224"/>
      <c r="N123" s="223"/>
      <c r="O123" s="223"/>
      <c r="P123" s="223"/>
      <c r="Q123" s="223"/>
      <c r="R123" s="224"/>
      <c r="S123" s="224"/>
      <c r="T123" s="224"/>
      <c r="U123" s="224"/>
      <c r="V123" s="224"/>
      <c r="W123" s="224"/>
      <c r="X123" s="224"/>
      <c r="Y123" s="213"/>
      <c r="Z123" s="213"/>
      <c r="AA123" s="213"/>
      <c r="AB123" s="213"/>
      <c r="AC123" s="213"/>
      <c r="AD123" s="213"/>
      <c r="AE123" s="213"/>
      <c r="AF123" s="213"/>
      <c r="AG123" s="213" t="s">
        <v>275</v>
      </c>
      <c r="AH123" s="213">
        <v>0</v>
      </c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20"/>
      <c r="B124" s="221"/>
      <c r="C124" s="259" t="s">
        <v>397</v>
      </c>
      <c r="D124" s="226"/>
      <c r="E124" s="227"/>
      <c r="F124" s="224"/>
      <c r="G124" s="224"/>
      <c r="H124" s="224"/>
      <c r="I124" s="224"/>
      <c r="J124" s="224"/>
      <c r="K124" s="224"/>
      <c r="L124" s="224"/>
      <c r="M124" s="224"/>
      <c r="N124" s="223"/>
      <c r="O124" s="223"/>
      <c r="P124" s="223"/>
      <c r="Q124" s="223"/>
      <c r="R124" s="224"/>
      <c r="S124" s="224"/>
      <c r="T124" s="224"/>
      <c r="U124" s="224"/>
      <c r="V124" s="224"/>
      <c r="W124" s="224"/>
      <c r="X124" s="224"/>
      <c r="Y124" s="213"/>
      <c r="Z124" s="213"/>
      <c r="AA124" s="213"/>
      <c r="AB124" s="213"/>
      <c r="AC124" s="213"/>
      <c r="AD124" s="213"/>
      <c r="AE124" s="213"/>
      <c r="AF124" s="213"/>
      <c r="AG124" s="213" t="s">
        <v>275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5">
      <c r="A125" s="220"/>
      <c r="B125" s="221"/>
      <c r="C125" s="259" t="s">
        <v>341</v>
      </c>
      <c r="D125" s="226"/>
      <c r="E125" s="227"/>
      <c r="F125" s="224"/>
      <c r="G125" s="224"/>
      <c r="H125" s="224"/>
      <c r="I125" s="224"/>
      <c r="J125" s="224"/>
      <c r="K125" s="224"/>
      <c r="L125" s="224"/>
      <c r="M125" s="224"/>
      <c r="N125" s="223"/>
      <c r="O125" s="223"/>
      <c r="P125" s="223"/>
      <c r="Q125" s="223"/>
      <c r="R125" s="224"/>
      <c r="S125" s="224"/>
      <c r="T125" s="224"/>
      <c r="U125" s="224"/>
      <c r="V125" s="224"/>
      <c r="W125" s="224"/>
      <c r="X125" s="224"/>
      <c r="Y125" s="213"/>
      <c r="Z125" s="213"/>
      <c r="AA125" s="213"/>
      <c r="AB125" s="213"/>
      <c r="AC125" s="213"/>
      <c r="AD125" s="213"/>
      <c r="AE125" s="213"/>
      <c r="AF125" s="213"/>
      <c r="AG125" s="213" t="s">
        <v>275</v>
      </c>
      <c r="AH125" s="213">
        <v>0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5">
      <c r="A126" s="220"/>
      <c r="B126" s="221"/>
      <c r="C126" s="259" t="s">
        <v>398</v>
      </c>
      <c r="D126" s="226"/>
      <c r="E126" s="227"/>
      <c r="F126" s="224"/>
      <c r="G126" s="224"/>
      <c r="H126" s="224"/>
      <c r="I126" s="224"/>
      <c r="J126" s="224"/>
      <c r="K126" s="224"/>
      <c r="L126" s="224"/>
      <c r="M126" s="224"/>
      <c r="N126" s="223"/>
      <c r="O126" s="223"/>
      <c r="P126" s="223"/>
      <c r="Q126" s="223"/>
      <c r="R126" s="224"/>
      <c r="S126" s="224"/>
      <c r="T126" s="224"/>
      <c r="U126" s="224"/>
      <c r="V126" s="224"/>
      <c r="W126" s="224"/>
      <c r="X126" s="224"/>
      <c r="Y126" s="213"/>
      <c r="Z126" s="213"/>
      <c r="AA126" s="213"/>
      <c r="AB126" s="213"/>
      <c r="AC126" s="213"/>
      <c r="AD126" s="213"/>
      <c r="AE126" s="213"/>
      <c r="AF126" s="213"/>
      <c r="AG126" s="213" t="s">
        <v>275</v>
      </c>
      <c r="AH126" s="213"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5">
      <c r="A127" s="220"/>
      <c r="B127" s="221"/>
      <c r="C127" s="259" t="s">
        <v>399</v>
      </c>
      <c r="D127" s="226"/>
      <c r="E127" s="227">
        <v>365.02</v>
      </c>
      <c r="F127" s="224"/>
      <c r="G127" s="224"/>
      <c r="H127" s="224"/>
      <c r="I127" s="224"/>
      <c r="J127" s="224"/>
      <c r="K127" s="224"/>
      <c r="L127" s="224"/>
      <c r="M127" s="224"/>
      <c r="N127" s="223"/>
      <c r="O127" s="223"/>
      <c r="P127" s="223"/>
      <c r="Q127" s="223"/>
      <c r="R127" s="224"/>
      <c r="S127" s="224"/>
      <c r="T127" s="224"/>
      <c r="U127" s="224"/>
      <c r="V127" s="224"/>
      <c r="W127" s="224"/>
      <c r="X127" s="224"/>
      <c r="Y127" s="213"/>
      <c r="Z127" s="213"/>
      <c r="AA127" s="213"/>
      <c r="AB127" s="213"/>
      <c r="AC127" s="213"/>
      <c r="AD127" s="213"/>
      <c r="AE127" s="213"/>
      <c r="AF127" s="213"/>
      <c r="AG127" s="213" t="s">
        <v>275</v>
      </c>
      <c r="AH127" s="213"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ht="13" x14ac:dyDescent="0.25">
      <c r="A128" s="232" t="s">
        <v>265</v>
      </c>
      <c r="B128" s="233" t="s">
        <v>213</v>
      </c>
      <c r="C128" s="257" t="s">
        <v>214</v>
      </c>
      <c r="D128" s="234"/>
      <c r="E128" s="235"/>
      <c r="F128" s="236"/>
      <c r="G128" s="236">
        <f>SUMIF(AG129:AG134,"&lt;&gt;NOR",G129:G134)</f>
        <v>0</v>
      </c>
      <c r="H128" s="236"/>
      <c r="I128" s="236">
        <f>SUM(I129:I134)</f>
        <v>0</v>
      </c>
      <c r="J128" s="236"/>
      <c r="K128" s="236">
        <f>SUM(K129:K134)</f>
        <v>0</v>
      </c>
      <c r="L128" s="236"/>
      <c r="M128" s="236">
        <f>SUM(M129:M134)</f>
        <v>0</v>
      </c>
      <c r="N128" s="235"/>
      <c r="O128" s="235">
        <f>SUM(O129:O134)</f>
        <v>0</v>
      </c>
      <c r="P128" s="235"/>
      <c r="Q128" s="235">
        <f>SUM(Q129:Q134)</f>
        <v>7.37</v>
      </c>
      <c r="R128" s="236"/>
      <c r="S128" s="236"/>
      <c r="T128" s="237"/>
      <c r="U128" s="231"/>
      <c r="V128" s="231">
        <f>SUM(V129:V134)</f>
        <v>0</v>
      </c>
      <c r="W128" s="231"/>
      <c r="X128" s="231"/>
      <c r="AG128" t="s">
        <v>266</v>
      </c>
    </row>
    <row r="129" spans="1:60" outlineLevel="1" x14ac:dyDescent="0.25">
      <c r="A129" s="242">
        <v>23</v>
      </c>
      <c r="B129" s="243" t="s">
        <v>400</v>
      </c>
      <c r="C129" s="258" t="s">
        <v>401</v>
      </c>
      <c r="D129" s="244" t="s">
        <v>269</v>
      </c>
      <c r="E129" s="245">
        <v>90.421000000000006</v>
      </c>
      <c r="F129" s="246"/>
      <c r="G129" s="247">
        <f>ROUND(E129*F129,2)</f>
        <v>0</v>
      </c>
      <c r="H129" s="246"/>
      <c r="I129" s="247">
        <f>ROUND(E129*H129,2)</f>
        <v>0</v>
      </c>
      <c r="J129" s="246"/>
      <c r="K129" s="247">
        <f>ROUND(E129*J129,2)</f>
        <v>0</v>
      </c>
      <c r="L129" s="247">
        <v>21</v>
      </c>
      <c r="M129" s="247">
        <f>G129*(1+L129/100)</f>
        <v>0</v>
      </c>
      <c r="N129" s="245">
        <v>0</v>
      </c>
      <c r="O129" s="245">
        <f>ROUND(E129*N129,2)</f>
        <v>0</v>
      </c>
      <c r="P129" s="245">
        <v>8.1500000000000003E-2</v>
      </c>
      <c r="Q129" s="245">
        <f>ROUND(E129*P129,2)</f>
        <v>7.37</v>
      </c>
      <c r="R129" s="247"/>
      <c r="S129" s="247" t="s">
        <v>270</v>
      </c>
      <c r="T129" s="248" t="s">
        <v>271</v>
      </c>
      <c r="U129" s="224">
        <v>0</v>
      </c>
      <c r="V129" s="224">
        <f>ROUND(E129*U129,2)</f>
        <v>0</v>
      </c>
      <c r="W129" s="224"/>
      <c r="X129" s="224" t="s">
        <v>272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366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5">
      <c r="A130" s="220"/>
      <c r="B130" s="221"/>
      <c r="C130" s="259" t="s">
        <v>402</v>
      </c>
      <c r="D130" s="226"/>
      <c r="E130" s="227"/>
      <c r="F130" s="224"/>
      <c r="G130" s="224"/>
      <c r="H130" s="224"/>
      <c r="I130" s="224"/>
      <c r="J130" s="224"/>
      <c r="K130" s="224"/>
      <c r="L130" s="224"/>
      <c r="M130" s="224"/>
      <c r="N130" s="223"/>
      <c r="O130" s="223"/>
      <c r="P130" s="223"/>
      <c r="Q130" s="223"/>
      <c r="R130" s="224"/>
      <c r="S130" s="224"/>
      <c r="T130" s="224"/>
      <c r="U130" s="224"/>
      <c r="V130" s="224"/>
      <c r="W130" s="224"/>
      <c r="X130" s="224"/>
      <c r="Y130" s="213"/>
      <c r="Z130" s="213"/>
      <c r="AA130" s="213"/>
      <c r="AB130" s="213"/>
      <c r="AC130" s="213"/>
      <c r="AD130" s="213"/>
      <c r="AE130" s="213"/>
      <c r="AF130" s="213"/>
      <c r="AG130" s="213" t="s">
        <v>275</v>
      </c>
      <c r="AH130" s="213">
        <v>0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5">
      <c r="A131" s="220"/>
      <c r="B131" s="221"/>
      <c r="C131" s="259" t="s">
        <v>330</v>
      </c>
      <c r="D131" s="226"/>
      <c r="E131" s="227"/>
      <c r="F131" s="224"/>
      <c r="G131" s="224"/>
      <c r="H131" s="224"/>
      <c r="I131" s="224"/>
      <c r="J131" s="224"/>
      <c r="K131" s="224"/>
      <c r="L131" s="224"/>
      <c r="M131" s="224"/>
      <c r="N131" s="223"/>
      <c r="O131" s="223"/>
      <c r="P131" s="223"/>
      <c r="Q131" s="223"/>
      <c r="R131" s="224"/>
      <c r="S131" s="224"/>
      <c r="T131" s="224"/>
      <c r="U131" s="224"/>
      <c r="V131" s="224"/>
      <c r="W131" s="224"/>
      <c r="X131" s="224"/>
      <c r="Y131" s="213"/>
      <c r="Z131" s="213"/>
      <c r="AA131" s="213"/>
      <c r="AB131" s="213"/>
      <c r="AC131" s="213"/>
      <c r="AD131" s="213"/>
      <c r="AE131" s="213"/>
      <c r="AF131" s="213"/>
      <c r="AG131" s="213" t="s">
        <v>275</v>
      </c>
      <c r="AH131" s="213">
        <v>0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5">
      <c r="A132" s="220"/>
      <c r="B132" s="221"/>
      <c r="C132" s="259" t="s">
        <v>403</v>
      </c>
      <c r="D132" s="226"/>
      <c r="E132" s="227"/>
      <c r="F132" s="224"/>
      <c r="G132" s="224"/>
      <c r="H132" s="224"/>
      <c r="I132" s="224"/>
      <c r="J132" s="224"/>
      <c r="K132" s="224"/>
      <c r="L132" s="224"/>
      <c r="M132" s="224"/>
      <c r="N132" s="223"/>
      <c r="O132" s="223"/>
      <c r="P132" s="223"/>
      <c r="Q132" s="223"/>
      <c r="R132" s="224"/>
      <c r="S132" s="224"/>
      <c r="T132" s="224"/>
      <c r="U132" s="224"/>
      <c r="V132" s="224"/>
      <c r="W132" s="224"/>
      <c r="X132" s="224"/>
      <c r="Y132" s="213"/>
      <c r="Z132" s="213"/>
      <c r="AA132" s="213"/>
      <c r="AB132" s="213"/>
      <c r="AC132" s="213"/>
      <c r="AD132" s="213"/>
      <c r="AE132" s="213"/>
      <c r="AF132" s="213"/>
      <c r="AG132" s="213" t="s">
        <v>275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5">
      <c r="A133" s="220"/>
      <c r="B133" s="221"/>
      <c r="C133" s="259" t="s">
        <v>404</v>
      </c>
      <c r="D133" s="226"/>
      <c r="E133" s="227"/>
      <c r="F133" s="224"/>
      <c r="G133" s="224"/>
      <c r="H133" s="224"/>
      <c r="I133" s="224"/>
      <c r="J133" s="224"/>
      <c r="K133" s="224"/>
      <c r="L133" s="224"/>
      <c r="M133" s="224"/>
      <c r="N133" s="223"/>
      <c r="O133" s="223"/>
      <c r="P133" s="223"/>
      <c r="Q133" s="223"/>
      <c r="R133" s="224"/>
      <c r="S133" s="224"/>
      <c r="T133" s="224"/>
      <c r="U133" s="224"/>
      <c r="V133" s="224"/>
      <c r="W133" s="224"/>
      <c r="X133" s="224"/>
      <c r="Y133" s="213"/>
      <c r="Z133" s="213"/>
      <c r="AA133" s="213"/>
      <c r="AB133" s="213"/>
      <c r="AC133" s="213"/>
      <c r="AD133" s="213"/>
      <c r="AE133" s="213"/>
      <c r="AF133" s="213"/>
      <c r="AG133" s="213" t="s">
        <v>275</v>
      </c>
      <c r="AH133" s="213">
        <v>0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5">
      <c r="A134" s="220"/>
      <c r="B134" s="221"/>
      <c r="C134" s="259" t="s">
        <v>405</v>
      </c>
      <c r="D134" s="226"/>
      <c r="E134" s="227">
        <v>90.42</v>
      </c>
      <c r="F134" s="224"/>
      <c r="G134" s="224"/>
      <c r="H134" s="224"/>
      <c r="I134" s="224"/>
      <c r="J134" s="224"/>
      <c r="K134" s="224"/>
      <c r="L134" s="224"/>
      <c r="M134" s="224"/>
      <c r="N134" s="223"/>
      <c r="O134" s="223"/>
      <c r="P134" s="223"/>
      <c r="Q134" s="223"/>
      <c r="R134" s="224"/>
      <c r="S134" s="224"/>
      <c r="T134" s="224"/>
      <c r="U134" s="224"/>
      <c r="V134" s="224"/>
      <c r="W134" s="224"/>
      <c r="X134" s="224"/>
      <c r="Y134" s="213"/>
      <c r="Z134" s="213"/>
      <c r="AA134" s="213"/>
      <c r="AB134" s="213"/>
      <c r="AC134" s="213"/>
      <c r="AD134" s="213"/>
      <c r="AE134" s="213"/>
      <c r="AF134" s="213"/>
      <c r="AG134" s="213" t="s">
        <v>275</v>
      </c>
      <c r="AH134" s="213">
        <v>0</v>
      </c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ht="13" x14ac:dyDescent="0.25">
      <c r="A135" s="232" t="s">
        <v>265</v>
      </c>
      <c r="B135" s="233" t="s">
        <v>219</v>
      </c>
      <c r="C135" s="257" t="s">
        <v>220</v>
      </c>
      <c r="D135" s="234"/>
      <c r="E135" s="235"/>
      <c r="F135" s="236"/>
      <c r="G135" s="236">
        <f>SUMIF(AG136:AG150,"&lt;&gt;NOR",G136:G150)</f>
        <v>0</v>
      </c>
      <c r="H135" s="236"/>
      <c r="I135" s="236">
        <f>SUM(I136:I150)</f>
        <v>0</v>
      </c>
      <c r="J135" s="236"/>
      <c r="K135" s="236">
        <f>SUM(K136:K150)</f>
        <v>0</v>
      </c>
      <c r="L135" s="236"/>
      <c r="M135" s="236">
        <f>SUM(M136:M150)</f>
        <v>0</v>
      </c>
      <c r="N135" s="235"/>
      <c r="O135" s="235">
        <f>SUM(O136:O150)</f>
        <v>0.98</v>
      </c>
      <c r="P135" s="235"/>
      <c r="Q135" s="235">
        <f>SUM(Q136:Q150)</f>
        <v>0.3</v>
      </c>
      <c r="R135" s="236"/>
      <c r="S135" s="236"/>
      <c r="T135" s="237"/>
      <c r="U135" s="231"/>
      <c r="V135" s="231">
        <f>SUM(V136:V150)</f>
        <v>0</v>
      </c>
      <c r="W135" s="231"/>
      <c r="X135" s="231"/>
      <c r="AG135" t="s">
        <v>266</v>
      </c>
    </row>
    <row r="136" spans="1:60" outlineLevel="1" x14ac:dyDescent="0.25">
      <c r="A136" s="242">
        <v>24</v>
      </c>
      <c r="B136" s="243" t="s">
        <v>406</v>
      </c>
      <c r="C136" s="258" t="s">
        <v>407</v>
      </c>
      <c r="D136" s="244" t="s">
        <v>269</v>
      </c>
      <c r="E136" s="245">
        <v>977.68499999999995</v>
      </c>
      <c r="F136" s="246"/>
      <c r="G136" s="247">
        <f>ROUND(E136*F136,2)</f>
        <v>0</v>
      </c>
      <c r="H136" s="246"/>
      <c r="I136" s="247">
        <f>ROUND(E136*H136,2)</f>
        <v>0</v>
      </c>
      <c r="J136" s="246"/>
      <c r="K136" s="247">
        <f>ROUND(E136*J136,2)</f>
        <v>0</v>
      </c>
      <c r="L136" s="247">
        <v>21</v>
      </c>
      <c r="M136" s="247">
        <f>G136*(1+L136/100)</f>
        <v>0</v>
      </c>
      <c r="N136" s="245">
        <v>1E-3</v>
      </c>
      <c r="O136" s="245">
        <f>ROUND(E136*N136,2)</f>
        <v>0.98</v>
      </c>
      <c r="P136" s="245">
        <v>3.1E-4</v>
      </c>
      <c r="Q136" s="245">
        <f>ROUND(E136*P136,2)</f>
        <v>0.3</v>
      </c>
      <c r="R136" s="247"/>
      <c r="S136" s="247" t="s">
        <v>270</v>
      </c>
      <c r="T136" s="248" t="s">
        <v>271</v>
      </c>
      <c r="U136" s="224">
        <v>0</v>
      </c>
      <c r="V136" s="224">
        <f>ROUND(E136*U136,2)</f>
        <v>0</v>
      </c>
      <c r="W136" s="224"/>
      <c r="X136" s="224" t="s">
        <v>272</v>
      </c>
      <c r="Y136" s="213"/>
      <c r="Z136" s="213"/>
      <c r="AA136" s="213"/>
      <c r="AB136" s="213"/>
      <c r="AC136" s="213"/>
      <c r="AD136" s="213"/>
      <c r="AE136" s="213"/>
      <c r="AF136" s="213"/>
      <c r="AG136" s="213" t="s">
        <v>366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20"/>
      <c r="B137" s="221"/>
      <c r="C137" s="259" t="s">
        <v>408</v>
      </c>
      <c r="D137" s="226"/>
      <c r="E137" s="227"/>
      <c r="F137" s="224"/>
      <c r="G137" s="224"/>
      <c r="H137" s="224"/>
      <c r="I137" s="224"/>
      <c r="J137" s="224"/>
      <c r="K137" s="224"/>
      <c r="L137" s="224"/>
      <c r="M137" s="224"/>
      <c r="N137" s="223"/>
      <c r="O137" s="223"/>
      <c r="P137" s="223"/>
      <c r="Q137" s="223"/>
      <c r="R137" s="224"/>
      <c r="S137" s="224"/>
      <c r="T137" s="224"/>
      <c r="U137" s="224"/>
      <c r="V137" s="224"/>
      <c r="W137" s="224"/>
      <c r="X137" s="224"/>
      <c r="Y137" s="213"/>
      <c r="Z137" s="213"/>
      <c r="AA137" s="213"/>
      <c r="AB137" s="213"/>
      <c r="AC137" s="213"/>
      <c r="AD137" s="213"/>
      <c r="AE137" s="213"/>
      <c r="AF137" s="213"/>
      <c r="AG137" s="213" t="s">
        <v>275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5">
      <c r="A138" s="220"/>
      <c r="B138" s="221"/>
      <c r="C138" s="259" t="s">
        <v>330</v>
      </c>
      <c r="D138" s="226"/>
      <c r="E138" s="227"/>
      <c r="F138" s="224"/>
      <c r="G138" s="224"/>
      <c r="H138" s="224"/>
      <c r="I138" s="224"/>
      <c r="J138" s="224"/>
      <c r="K138" s="224"/>
      <c r="L138" s="224"/>
      <c r="M138" s="224"/>
      <c r="N138" s="223"/>
      <c r="O138" s="223"/>
      <c r="P138" s="223"/>
      <c r="Q138" s="223"/>
      <c r="R138" s="224"/>
      <c r="S138" s="224"/>
      <c r="T138" s="224"/>
      <c r="U138" s="224"/>
      <c r="V138" s="224"/>
      <c r="W138" s="224"/>
      <c r="X138" s="224"/>
      <c r="Y138" s="213"/>
      <c r="Z138" s="213"/>
      <c r="AA138" s="213"/>
      <c r="AB138" s="213"/>
      <c r="AC138" s="213"/>
      <c r="AD138" s="213"/>
      <c r="AE138" s="213"/>
      <c r="AF138" s="213"/>
      <c r="AG138" s="213" t="s">
        <v>275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5">
      <c r="A139" s="220"/>
      <c r="B139" s="221"/>
      <c r="C139" s="259" t="s">
        <v>331</v>
      </c>
      <c r="D139" s="226"/>
      <c r="E139" s="227"/>
      <c r="F139" s="224"/>
      <c r="G139" s="224"/>
      <c r="H139" s="224"/>
      <c r="I139" s="224"/>
      <c r="J139" s="224"/>
      <c r="K139" s="224"/>
      <c r="L139" s="224"/>
      <c r="M139" s="224"/>
      <c r="N139" s="223"/>
      <c r="O139" s="223"/>
      <c r="P139" s="223"/>
      <c r="Q139" s="223"/>
      <c r="R139" s="224"/>
      <c r="S139" s="224"/>
      <c r="T139" s="224"/>
      <c r="U139" s="224"/>
      <c r="V139" s="224"/>
      <c r="W139" s="224"/>
      <c r="X139" s="224"/>
      <c r="Y139" s="213"/>
      <c r="Z139" s="213"/>
      <c r="AA139" s="213"/>
      <c r="AB139" s="213"/>
      <c r="AC139" s="213"/>
      <c r="AD139" s="213"/>
      <c r="AE139" s="213"/>
      <c r="AF139" s="213"/>
      <c r="AG139" s="213" t="s">
        <v>275</v>
      </c>
      <c r="AH139" s="213">
        <v>0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20"/>
      <c r="B140" s="221"/>
      <c r="C140" s="259" t="s">
        <v>409</v>
      </c>
      <c r="D140" s="226"/>
      <c r="E140" s="227"/>
      <c r="F140" s="224"/>
      <c r="G140" s="224"/>
      <c r="H140" s="224"/>
      <c r="I140" s="224"/>
      <c r="J140" s="224"/>
      <c r="K140" s="224"/>
      <c r="L140" s="224"/>
      <c r="M140" s="224"/>
      <c r="N140" s="223"/>
      <c r="O140" s="223"/>
      <c r="P140" s="223"/>
      <c r="Q140" s="223"/>
      <c r="R140" s="224"/>
      <c r="S140" s="224"/>
      <c r="T140" s="224"/>
      <c r="U140" s="224"/>
      <c r="V140" s="224"/>
      <c r="W140" s="224"/>
      <c r="X140" s="224"/>
      <c r="Y140" s="213"/>
      <c r="Z140" s="213"/>
      <c r="AA140" s="213"/>
      <c r="AB140" s="213"/>
      <c r="AC140" s="213"/>
      <c r="AD140" s="213"/>
      <c r="AE140" s="213"/>
      <c r="AF140" s="213"/>
      <c r="AG140" s="213" t="s">
        <v>275</v>
      </c>
      <c r="AH140" s="213">
        <v>0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5">
      <c r="A141" s="220"/>
      <c r="B141" s="221"/>
      <c r="C141" s="259" t="s">
        <v>336</v>
      </c>
      <c r="D141" s="226"/>
      <c r="E141" s="227"/>
      <c r="F141" s="224"/>
      <c r="G141" s="224"/>
      <c r="H141" s="224"/>
      <c r="I141" s="224"/>
      <c r="J141" s="224"/>
      <c r="K141" s="224"/>
      <c r="L141" s="224"/>
      <c r="M141" s="224"/>
      <c r="N141" s="223"/>
      <c r="O141" s="223"/>
      <c r="P141" s="223"/>
      <c r="Q141" s="223"/>
      <c r="R141" s="224"/>
      <c r="S141" s="224"/>
      <c r="T141" s="224"/>
      <c r="U141" s="224"/>
      <c r="V141" s="224"/>
      <c r="W141" s="224"/>
      <c r="X141" s="224"/>
      <c r="Y141" s="213"/>
      <c r="Z141" s="213"/>
      <c r="AA141" s="213"/>
      <c r="AB141" s="213"/>
      <c r="AC141" s="213"/>
      <c r="AD141" s="213"/>
      <c r="AE141" s="213"/>
      <c r="AF141" s="213"/>
      <c r="AG141" s="213" t="s">
        <v>275</v>
      </c>
      <c r="AH141" s="213">
        <v>0</v>
      </c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5">
      <c r="A142" s="220"/>
      <c r="B142" s="221"/>
      <c r="C142" s="259" t="s">
        <v>337</v>
      </c>
      <c r="D142" s="226"/>
      <c r="E142" s="227"/>
      <c r="F142" s="224"/>
      <c r="G142" s="224"/>
      <c r="H142" s="224"/>
      <c r="I142" s="224"/>
      <c r="J142" s="224"/>
      <c r="K142" s="224"/>
      <c r="L142" s="224"/>
      <c r="M142" s="224"/>
      <c r="N142" s="223"/>
      <c r="O142" s="223"/>
      <c r="P142" s="223"/>
      <c r="Q142" s="223"/>
      <c r="R142" s="224"/>
      <c r="S142" s="224"/>
      <c r="T142" s="224"/>
      <c r="U142" s="224"/>
      <c r="V142" s="224"/>
      <c r="W142" s="224"/>
      <c r="X142" s="224"/>
      <c r="Y142" s="213"/>
      <c r="Z142" s="213"/>
      <c r="AA142" s="213"/>
      <c r="AB142" s="213"/>
      <c r="AC142" s="213"/>
      <c r="AD142" s="213"/>
      <c r="AE142" s="213"/>
      <c r="AF142" s="213"/>
      <c r="AG142" s="213" t="s">
        <v>275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5">
      <c r="A143" s="220"/>
      <c r="B143" s="221"/>
      <c r="C143" s="259" t="s">
        <v>338</v>
      </c>
      <c r="D143" s="226"/>
      <c r="E143" s="227"/>
      <c r="F143" s="224"/>
      <c r="G143" s="224"/>
      <c r="H143" s="224"/>
      <c r="I143" s="224"/>
      <c r="J143" s="224"/>
      <c r="K143" s="224"/>
      <c r="L143" s="224"/>
      <c r="M143" s="224"/>
      <c r="N143" s="223"/>
      <c r="O143" s="223"/>
      <c r="P143" s="223"/>
      <c r="Q143" s="223"/>
      <c r="R143" s="224"/>
      <c r="S143" s="224"/>
      <c r="T143" s="224"/>
      <c r="U143" s="224"/>
      <c r="V143" s="224"/>
      <c r="W143" s="224"/>
      <c r="X143" s="224"/>
      <c r="Y143" s="213"/>
      <c r="Z143" s="213"/>
      <c r="AA143" s="213"/>
      <c r="AB143" s="213"/>
      <c r="AC143" s="213"/>
      <c r="AD143" s="213"/>
      <c r="AE143" s="213"/>
      <c r="AF143" s="213"/>
      <c r="AG143" s="213" t="s">
        <v>275</v>
      </c>
      <c r="AH143" s="213">
        <v>0</v>
      </c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5">
      <c r="A144" s="220"/>
      <c r="B144" s="221"/>
      <c r="C144" s="259" t="s">
        <v>330</v>
      </c>
      <c r="D144" s="226"/>
      <c r="E144" s="227"/>
      <c r="F144" s="224"/>
      <c r="G144" s="224"/>
      <c r="H144" s="224"/>
      <c r="I144" s="224"/>
      <c r="J144" s="224"/>
      <c r="K144" s="224"/>
      <c r="L144" s="224"/>
      <c r="M144" s="224"/>
      <c r="N144" s="223"/>
      <c r="O144" s="223"/>
      <c r="P144" s="223"/>
      <c r="Q144" s="223"/>
      <c r="R144" s="224"/>
      <c r="S144" s="224"/>
      <c r="T144" s="224"/>
      <c r="U144" s="224"/>
      <c r="V144" s="224"/>
      <c r="W144" s="224"/>
      <c r="X144" s="224"/>
      <c r="Y144" s="213"/>
      <c r="Z144" s="213"/>
      <c r="AA144" s="213"/>
      <c r="AB144" s="213"/>
      <c r="AC144" s="213"/>
      <c r="AD144" s="213"/>
      <c r="AE144" s="213"/>
      <c r="AF144" s="213"/>
      <c r="AG144" s="213" t="s">
        <v>275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20"/>
      <c r="B145" s="221"/>
      <c r="C145" s="259" t="s">
        <v>339</v>
      </c>
      <c r="D145" s="226"/>
      <c r="E145" s="227"/>
      <c r="F145" s="224"/>
      <c r="G145" s="224"/>
      <c r="H145" s="224"/>
      <c r="I145" s="224"/>
      <c r="J145" s="224"/>
      <c r="K145" s="224"/>
      <c r="L145" s="224"/>
      <c r="M145" s="224"/>
      <c r="N145" s="223"/>
      <c r="O145" s="223"/>
      <c r="P145" s="223"/>
      <c r="Q145" s="223"/>
      <c r="R145" s="224"/>
      <c r="S145" s="224"/>
      <c r="T145" s="224"/>
      <c r="U145" s="224"/>
      <c r="V145" s="224"/>
      <c r="W145" s="224"/>
      <c r="X145" s="224"/>
      <c r="Y145" s="213"/>
      <c r="Z145" s="213"/>
      <c r="AA145" s="213"/>
      <c r="AB145" s="213"/>
      <c r="AC145" s="213"/>
      <c r="AD145" s="213"/>
      <c r="AE145" s="213"/>
      <c r="AF145" s="213"/>
      <c r="AG145" s="213" t="s">
        <v>275</v>
      </c>
      <c r="AH145" s="213">
        <v>0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5">
      <c r="A146" s="220"/>
      <c r="B146" s="221"/>
      <c r="C146" s="259" t="s">
        <v>340</v>
      </c>
      <c r="D146" s="226"/>
      <c r="E146" s="227"/>
      <c r="F146" s="224"/>
      <c r="G146" s="224"/>
      <c r="H146" s="224"/>
      <c r="I146" s="224"/>
      <c r="J146" s="224"/>
      <c r="K146" s="224"/>
      <c r="L146" s="224"/>
      <c r="M146" s="224"/>
      <c r="N146" s="223"/>
      <c r="O146" s="223"/>
      <c r="P146" s="223"/>
      <c r="Q146" s="223"/>
      <c r="R146" s="224"/>
      <c r="S146" s="224"/>
      <c r="T146" s="224"/>
      <c r="U146" s="224"/>
      <c r="V146" s="224"/>
      <c r="W146" s="224"/>
      <c r="X146" s="224"/>
      <c r="Y146" s="213"/>
      <c r="Z146" s="213"/>
      <c r="AA146" s="213"/>
      <c r="AB146" s="213"/>
      <c r="AC146" s="213"/>
      <c r="AD146" s="213"/>
      <c r="AE146" s="213"/>
      <c r="AF146" s="213"/>
      <c r="AG146" s="213" t="s">
        <v>275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5">
      <c r="A147" s="220"/>
      <c r="B147" s="221"/>
      <c r="C147" s="259" t="s">
        <v>341</v>
      </c>
      <c r="D147" s="226"/>
      <c r="E147" s="227"/>
      <c r="F147" s="224"/>
      <c r="G147" s="224"/>
      <c r="H147" s="224"/>
      <c r="I147" s="224"/>
      <c r="J147" s="224"/>
      <c r="K147" s="224"/>
      <c r="L147" s="224"/>
      <c r="M147" s="224"/>
      <c r="N147" s="223"/>
      <c r="O147" s="223"/>
      <c r="P147" s="223"/>
      <c r="Q147" s="223"/>
      <c r="R147" s="224"/>
      <c r="S147" s="224"/>
      <c r="T147" s="224"/>
      <c r="U147" s="224"/>
      <c r="V147" s="224"/>
      <c r="W147" s="224"/>
      <c r="X147" s="224"/>
      <c r="Y147" s="213"/>
      <c r="Z147" s="213"/>
      <c r="AA147" s="213"/>
      <c r="AB147" s="213"/>
      <c r="AC147" s="213"/>
      <c r="AD147" s="213"/>
      <c r="AE147" s="213"/>
      <c r="AF147" s="213"/>
      <c r="AG147" s="213" t="s">
        <v>275</v>
      </c>
      <c r="AH147" s="213">
        <v>0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5">
      <c r="A148" s="220"/>
      <c r="B148" s="221"/>
      <c r="C148" s="259" t="s">
        <v>342</v>
      </c>
      <c r="D148" s="226"/>
      <c r="E148" s="227"/>
      <c r="F148" s="224"/>
      <c r="G148" s="224"/>
      <c r="H148" s="224"/>
      <c r="I148" s="224"/>
      <c r="J148" s="224"/>
      <c r="K148" s="224"/>
      <c r="L148" s="224"/>
      <c r="M148" s="224"/>
      <c r="N148" s="223"/>
      <c r="O148" s="223"/>
      <c r="P148" s="223"/>
      <c r="Q148" s="223"/>
      <c r="R148" s="224"/>
      <c r="S148" s="224"/>
      <c r="T148" s="224"/>
      <c r="U148" s="224"/>
      <c r="V148" s="224"/>
      <c r="W148" s="224"/>
      <c r="X148" s="224"/>
      <c r="Y148" s="213"/>
      <c r="Z148" s="213"/>
      <c r="AA148" s="213"/>
      <c r="AB148" s="213"/>
      <c r="AC148" s="213"/>
      <c r="AD148" s="213"/>
      <c r="AE148" s="213"/>
      <c r="AF148" s="213"/>
      <c r="AG148" s="213" t="s">
        <v>275</v>
      </c>
      <c r="AH148" s="213"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5">
      <c r="A149" s="220"/>
      <c r="B149" s="221"/>
      <c r="C149" s="259" t="s">
        <v>343</v>
      </c>
      <c r="D149" s="226"/>
      <c r="E149" s="227"/>
      <c r="F149" s="224"/>
      <c r="G149" s="224"/>
      <c r="H149" s="224"/>
      <c r="I149" s="224"/>
      <c r="J149" s="224"/>
      <c r="K149" s="224"/>
      <c r="L149" s="224"/>
      <c r="M149" s="224"/>
      <c r="N149" s="223"/>
      <c r="O149" s="223"/>
      <c r="P149" s="223"/>
      <c r="Q149" s="223"/>
      <c r="R149" s="224"/>
      <c r="S149" s="224"/>
      <c r="T149" s="224"/>
      <c r="U149" s="224"/>
      <c r="V149" s="224"/>
      <c r="W149" s="224"/>
      <c r="X149" s="224"/>
      <c r="Y149" s="213"/>
      <c r="Z149" s="213"/>
      <c r="AA149" s="213"/>
      <c r="AB149" s="213"/>
      <c r="AC149" s="213"/>
      <c r="AD149" s="213"/>
      <c r="AE149" s="213"/>
      <c r="AF149" s="213"/>
      <c r="AG149" s="213" t="s">
        <v>275</v>
      </c>
      <c r="AH149" s="213">
        <v>0</v>
      </c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5">
      <c r="A150" s="220"/>
      <c r="B150" s="221"/>
      <c r="C150" s="259" t="s">
        <v>410</v>
      </c>
      <c r="D150" s="226"/>
      <c r="E150" s="227">
        <v>977.68</v>
      </c>
      <c r="F150" s="224"/>
      <c r="G150" s="224"/>
      <c r="H150" s="224"/>
      <c r="I150" s="224"/>
      <c r="J150" s="224"/>
      <c r="K150" s="224"/>
      <c r="L150" s="224"/>
      <c r="M150" s="224"/>
      <c r="N150" s="223"/>
      <c r="O150" s="223"/>
      <c r="P150" s="223"/>
      <c r="Q150" s="223"/>
      <c r="R150" s="224"/>
      <c r="S150" s="224"/>
      <c r="T150" s="224"/>
      <c r="U150" s="224"/>
      <c r="V150" s="224"/>
      <c r="W150" s="224"/>
      <c r="X150" s="224"/>
      <c r="Y150" s="213"/>
      <c r="Z150" s="213"/>
      <c r="AA150" s="213"/>
      <c r="AB150" s="213"/>
      <c r="AC150" s="213"/>
      <c r="AD150" s="213"/>
      <c r="AE150" s="213"/>
      <c r="AF150" s="213"/>
      <c r="AG150" s="213" t="s">
        <v>275</v>
      </c>
      <c r="AH150" s="213"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ht="13" x14ac:dyDescent="0.25">
      <c r="A151" s="232" t="s">
        <v>265</v>
      </c>
      <c r="B151" s="233" t="s">
        <v>221</v>
      </c>
      <c r="C151" s="257" t="s">
        <v>148</v>
      </c>
      <c r="D151" s="234"/>
      <c r="E151" s="235"/>
      <c r="F151" s="236"/>
      <c r="G151" s="236">
        <f>SUMIF(AG152:AG173,"&lt;&gt;NOR",G152:G173)</f>
        <v>0</v>
      </c>
      <c r="H151" s="236"/>
      <c r="I151" s="236">
        <f>SUM(I152:I173)</f>
        <v>0</v>
      </c>
      <c r="J151" s="236"/>
      <c r="K151" s="236">
        <f>SUM(K152:K173)</f>
        <v>0</v>
      </c>
      <c r="L151" s="236"/>
      <c r="M151" s="236">
        <f>SUM(M152:M173)</f>
        <v>0</v>
      </c>
      <c r="N151" s="235"/>
      <c r="O151" s="235">
        <f>SUM(O152:O173)</f>
        <v>0</v>
      </c>
      <c r="P151" s="235"/>
      <c r="Q151" s="235">
        <f>SUM(Q152:Q173)</f>
        <v>0</v>
      </c>
      <c r="R151" s="236"/>
      <c r="S151" s="236"/>
      <c r="T151" s="237"/>
      <c r="U151" s="231"/>
      <c r="V151" s="231">
        <f>SUM(V152:V173)</f>
        <v>0</v>
      </c>
      <c r="W151" s="231"/>
      <c r="X151" s="231"/>
      <c r="AG151" t="s">
        <v>266</v>
      </c>
    </row>
    <row r="152" spans="1:60" outlineLevel="1" x14ac:dyDescent="0.25">
      <c r="A152" s="242">
        <v>25</v>
      </c>
      <c r="B152" s="243" t="s">
        <v>411</v>
      </c>
      <c r="C152" s="258" t="s">
        <v>412</v>
      </c>
      <c r="D152" s="244" t="s">
        <v>413</v>
      </c>
      <c r="E152" s="245">
        <v>1</v>
      </c>
      <c r="F152" s="246"/>
      <c r="G152" s="247">
        <f>ROUND(E152*F152,2)</f>
        <v>0</v>
      </c>
      <c r="H152" s="246"/>
      <c r="I152" s="247">
        <f>ROUND(E152*H152,2)</f>
        <v>0</v>
      </c>
      <c r="J152" s="246"/>
      <c r="K152" s="247">
        <f>ROUND(E152*J152,2)</f>
        <v>0</v>
      </c>
      <c r="L152" s="247">
        <v>21</v>
      </c>
      <c r="M152" s="247">
        <f>G152*(1+L152/100)</f>
        <v>0</v>
      </c>
      <c r="N152" s="245">
        <v>0</v>
      </c>
      <c r="O152" s="245">
        <f>ROUND(E152*N152,2)</f>
        <v>0</v>
      </c>
      <c r="P152" s="245">
        <v>0</v>
      </c>
      <c r="Q152" s="245">
        <f>ROUND(E152*P152,2)</f>
        <v>0</v>
      </c>
      <c r="R152" s="247"/>
      <c r="S152" s="247" t="s">
        <v>414</v>
      </c>
      <c r="T152" s="248" t="s">
        <v>415</v>
      </c>
      <c r="U152" s="224">
        <v>0</v>
      </c>
      <c r="V152" s="224">
        <f>ROUND(E152*U152,2)</f>
        <v>0</v>
      </c>
      <c r="W152" s="224"/>
      <c r="X152" s="224" t="s">
        <v>272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416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5">
      <c r="A153" s="220"/>
      <c r="B153" s="221"/>
      <c r="C153" s="261" t="s">
        <v>417</v>
      </c>
      <c r="D153" s="256"/>
      <c r="E153" s="256"/>
      <c r="F153" s="256"/>
      <c r="G153" s="256"/>
      <c r="H153" s="224"/>
      <c r="I153" s="224"/>
      <c r="J153" s="224"/>
      <c r="K153" s="224"/>
      <c r="L153" s="224"/>
      <c r="M153" s="224"/>
      <c r="N153" s="223"/>
      <c r="O153" s="223"/>
      <c r="P153" s="223"/>
      <c r="Q153" s="223"/>
      <c r="R153" s="224"/>
      <c r="S153" s="224"/>
      <c r="T153" s="224"/>
      <c r="U153" s="224"/>
      <c r="V153" s="224"/>
      <c r="W153" s="224"/>
      <c r="X153" s="224"/>
      <c r="Y153" s="213"/>
      <c r="Z153" s="213"/>
      <c r="AA153" s="213"/>
      <c r="AB153" s="213"/>
      <c r="AC153" s="213"/>
      <c r="AD153" s="213"/>
      <c r="AE153" s="213"/>
      <c r="AF153" s="213"/>
      <c r="AG153" s="213" t="s">
        <v>355</v>
      </c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5">
      <c r="A154" s="242">
        <v>26</v>
      </c>
      <c r="B154" s="243" t="s">
        <v>418</v>
      </c>
      <c r="C154" s="258" t="s">
        <v>419</v>
      </c>
      <c r="D154" s="244" t="s">
        <v>413</v>
      </c>
      <c r="E154" s="245">
        <v>1</v>
      </c>
      <c r="F154" s="246"/>
      <c r="G154" s="247">
        <f>ROUND(E154*F154,2)</f>
        <v>0</v>
      </c>
      <c r="H154" s="246"/>
      <c r="I154" s="247">
        <f>ROUND(E154*H154,2)</f>
        <v>0</v>
      </c>
      <c r="J154" s="246"/>
      <c r="K154" s="247">
        <f>ROUND(E154*J154,2)</f>
        <v>0</v>
      </c>
      <c r="L154" s="247">
        <v>21</v>
      </c>
      <c r="M154" s="247">
        <f>G154*(1+L154/100)</f>
        <v>0</v>
      </c>
      <c r="N154" s="245">
        <v>0</v>
      </c>
      <c r="O154" s="245">
        <f>ROUND(E154*N154,2)</f>
        <v>0</v>
      </c>
      <c r="P154" s="245">
        <v>0</v>
      </c>
      <c r="Q154" s="245">
        <f>ROUND(E154*P154,2)</f>
        <v>0</v>
      </c>
      <c r="R154" s="247"/>
      <c r="S154" s="247" t="s">
        <v>414</v>
      </c>
      <c r="T154" s="248" t="s">
        <v>420</v>
      </c>
      <c r="U154" s="224">
        <v>0</v>
      </c>
      <c r="V154" s="224">
        <f>ROUND(E154*U154,2)</f>
        <v>0</v>
      </c>
      <c r="W154" s="224"/>
      <c r="X154" s="224" t="s">
        <v>272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416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5">
      <c r="A155" s="220"/>
      <c r="B155" s="221"/>
      <c r="C155" s="261" t="s">
        <v>417</v>
      </c>
      <c r="D155" s="256"/>
      <c r="E155" s="256"/>
      <c r="F155" s="256"/>
      <c r="G155" s="256"/>
      <c r="H155" s="224"/>
      <c r="I155" s="224"/>
      <c r="J155" s="224"/>
      <c r="K155" s="224"/>
      <c r="L155" s="224"/>
      <c r="M155" s="224"/>
      <c r="N155" s="223"/>
      <c r="O155" s="223"/>
      <c r="P155" s="223"/>
      <c r="Q155" s="223"/>
      <c r="R155" s="224"/>
      <c r="S155" s="224"/>
      <c r="T155" s="224"/>
      <c r="U155" s="224"/>
      <c r="V155" s="224"/>
      <c r="W155" s="224"/>
      <c r="X155" s="224"/>
      <c r="Y155" s="213"/>
      <c r="Z155" s="213"/>
      <c r="AA155" s="213"/>
      <c r="AB155" s="213"/>
      <c r="AC155" s="213"/>
      <c r="AD155" s="213"/>
      <c r="AE155" s="213"/>
      <c r="AF155" s="213"/>
      <c r="AG155" s="213" t="s">
        <v>355</v>
      </c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5">
      <c r="A156" s="242">
        <v>27</v>
      </c>
      <c r="B156" s="243" t="s">
        <v>421</v>
      </c>
      <c r="C156" s="258" t="s">
        <v>422</v>
      </c>
      <c r="D156" s="244" t="s">
        <v>413</v>
      </c>
      <c r="E156" s="245">
        <v>1</v>
      </c>
      <c r="F156" s="246"/>
      <c r="G156" s="247">
        <f>ROUND(E156*F156,2)</f>
        <v>0</v>
      </c>
      <c r="H156" s="246"/>
      <c r="I156" s="247">
        <f>ROUND(E156*H156,2)</f>
        <v>0</v>
      </c>
      <c r="J156" s="246"/>
      <c r="K156" s="247">
        <f>ROUND(E156*J156,2)</f>
        <v>0</v>
      </c>
      <c r="L156" s="247">
        <v>21</v>
      </c>
      <c r="M156" s="247">
        <f>G156*(1+L156/100)</f>
        <v>0</v>
      </c>
      <c r="N156" s="245">
        <v>0</v>
      </c>
      <c r="O156" s="245">
        <f>ROUND(E156*N156,2)</f>
        <v>0</v>
      </c>
      <c r="P156" s="245">
        <v>0</v>
      </c>
      <c r="Q156" s="245">
        <f>ROUND(E156*P156,2)</f>
        <v>0</v>
      </c>
      <c r="R156" s="247"/>
      <c r="S156" s="247" t="s">
        <v>414</v>
      </c>
      <c r="T156" s="248" t="s">
        <v>420</v>
      </c>
      <c r="U156" s="224">
        <v>0</v>
      </c>
      <c r="V156" s="224">
        <f>ROUND(E156*U156,2)</f>
        <v>0</v>
      </c>
      <c r="W156" s="224"/>
      <c r="X156" s="224" t="s">
        <v>272</v>
      </c>
      <c r="Y156" s="213"/>
      <c r="Z156" s="213"/>
      <c r="AA156" s="213"/>
      <c r="AB156" s="213"/>
      <c r="AC156" s="213"/>
      <c r="AD156" s="213"/>
      <c r="AE156" s="213"/>
      <c r="AF156" s="213"/>
      <c r="AG156" s="213" t="s">
        <v>416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5">
      <c r="A157" s="220"/>
      <c r="B157" s="221"/>
      <c r="C157" s="261" t="s">
        <v>417</v>
      </c>
      <c r="D157" s="256"/>
      <c r="E157" s="256"/>
      <c r="F157" s="256"/>
      <c r="G157" s="256"/>
      <c r="H157" s="224"/>
      <c r="I157" s="224"/>
      <c r="J157" s="224"/>
      <c r="K157" s="224"/>
      <c r="L157" s="224"/>
      <c r="M157" s="224"/>
      <c r="N157" s="223"/>
      <c r="O157" s="223"/>
      <c r="P157" s="223"/>
      <c r="Q157" s="223"/>
      <c r="R157" s="224"/>
      <c r="S157" s="224"/>
      <c r="T157" s="224"/>
      <c r="U157" s="224"/>
      <c r="V157" s="224"/>
      <c r="W157" s="224"/>
      <c r="X157" s="224"/>
      <c r="Y157" s="213"/>
      <c r="Z157" s="213"/>
      <c r="AA157" s="213"/>
      <c r="AB157" s="213"/>
      <c r="AC157" s="213"/>
      <c r="AD157" s="213"/>
      <c r="AE157" s="213"/>
      <c r="AF157" s="213"/>
      <c r="AG157" s="213" t="s">
        <v>355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5">
      <c r="A158" s="242">
        <v>28</v>
      </c>
      <c r="B158" s="243" t="s">
        <v>423</v>
      </c>
      <c r="C158" s="258" t="s">
        <v>424</v>
      </c>
      <c r="D158" s="244" t="s">
        <v>413</v>
      </c>
      <c r="E158" s="245">
        <v>1</v>
      </c>
      <c r="F158" s="246"/>
      <c r="G158" s="247">
        <f>ROUND(E158*F158,2)</f>
        <v>0</v>
      </c>
      <c r="H158" s="246"/>
      <c r="I158" s="247">
        <f>ROUND(E158*H158,2)</f>
        <v>0</v>
      </c>
      <c r="J158" s="246"/>
      <c r="K158" s="247">
        <f>ROUND(E158*J158,2)</f>
        <v>0</v>
      </c>
      <c r="L158" s="247">
        <v>21</v>
      </c>
      <c r="M158" s="247">
        <f>G158*(1+L158/100)</f>
        <v>0</v>
      </c>
      <c r="N158" s="245">
        <v>0</v>
      </c>
      <c r="O158" s="245">
        <f>ROUND(E158*N158,2)</f>
        <v>0</v>
      </c>
      <c r="P158" s="245">
        <v>0</v>
      </c>
      <c r="Q158" s="245">
        <f>ROUND(E158*P158,2)</f>
        <v>0</v>
      </c>
      <c r="R158" s="247"/>
      <c r="S158" s="247" t="s">
        <v>414</v>
      </c>
      <c r="T158" s="248" t="s">
        <v>420</v>
      </c>
      <c r="U158" s="224">
        <v>0</v>
      </c>
      <c r="V158" s="224">
        <f>ROUND(E158*U158,2)</f>
        <v>0</v>
      </c>
      <c r="W158" s="224"/>
      <c r="X158" s="224" t="s">
        <v>272</v>
      </c>
      <c r="Y158" s="213"/>
      <c r="Z158" s="213"/>
      <c r="AA158" s="213"/>
      <c r="AB158" s="213"/>
      <c r="AC158" s="213"/>
      <c r="AD158" s="213"/>
      <c r="AE158" s="213"/>
      <c r="AF158" s="213"/>
      <c r="AG158" s="213" t="s">
        <v>416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5">
      <c r="A159" s="220"/>
      <c r="B159" s="221"/>
      <c r="C159" s="261" t="s">
        <v>417</v>
      </c>
      <c r="D159" s="256"/>
      <c r="E159" s="256"/>
      <c r="F159" s="256"/>
      <c r="G159" s="256"/>
      <c r="H159" s="224"/>
      <c r="I159" s="224"/>
      <c r="J159" s="224"/>
      <c r="K159" s="224"/>
      <c r="L159" s="224"/>
      <c r="M159" s="224"/>
      <c r="N159" s="223"/>
      <c r="O159" s="223"/>
      <c r="P159" s="223"/>
      <c r="Q159" s="223"/>
      <c r="R159" s="224"/>
      <c r="S159" s="224"/>
      <c r="T159" s="224"/>
      <c r="U159" s="224"/>
      <c r="V159" s="224"/>
      <c r="W159" s="224"/>
      <c r="X159" s="224"/>
      <c r="Y159" s="213"/>
      <c r="Z159" s="213"/>
      <c r="AA159" s="213"/>
      <c r="AB159" s="213"/>
      <c r="AC159" s="213"/>
      <c r="AD159" s="213"/>
      <c r="AE159" s="213"/>
      <c r="AF159" s="213"/>
      <c r="AG159" s="213" t="s">
        <v>355</v>
      </c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5">
      <c r="A160" s="242">
        <v>29</v>
      </c>
      <c r="B160" s="243" t="s">
        <v>425</v>
      </c>
      <c r="C160" s="258" t="s">
        <v>426</v>
      </c>
      <c r="D160" s="244" t="s">
        <v>413</v>
      </c>
      <c r="E160" s="245">
        <v>1</v>
      </c>
      <c r="F160" s="246"/>
      <c r="G160" s="247">
        <f>ROUND(E160*F160,2)</f>
        <v>0</v>
      </c>
      <c r="H160" s="246"/>
      <c r="I160" s="247">
        <f>ROUND(E160*H160,2)</f>
        <v>0</v>
      </c>
      <c r="J160" s="246"/>
      <c r="K160" s="247">
        <f>ROUND(E160*J160,2)</f>
        <v>0</v>
      </c>
      <c r="L160" s="247">
        <v>21</v>
      </c>
      <c r="M160" s="247">
        <f>G160*(1+L160/100)</f>
        <v>0</v>
      </c>
      <c r="N160" s="245">
        <v>0</v>
      </c>
      <c r="O160" s="245">
        <f>ROUND(E160*N160,2)</f>
        <v>0</v>
      </c>
      <c r="P160" s="245">
        <v>0</v>
      </c>
      <c r="Q160" s="245">
        <f>ROUND(E160*P160,2)</f>
        <v>0</v>
      </c>
      <c r="R160" s="247"/>
      <c r="S160" s="247" t="s">
        <v>414</v>
      </c>
      <c r="T160" s="248" t="s">
        <v>420</v>
      </c>
      <c r="U160" s="224">
        <v>0</v>
      </c>
      <c r="V160" s="224">
        <f>ROUND(E160*U160,2)</f>
        <v>0</v>
      </c>
      <c r="W160" s="224"/>
      <c r="X160" s="224" t="s">
        <v>272</v>
      </c>
      <c r="Y160" s="213"/>
      <c r="Z160" s="213"/>
      <c r="AA160" s="213"/>
      <c r="AB160" s="213"/>
      <c r="AC160" s="213"/>
      <c r="AD160" s="213"/>
      <c r="AE160" s="213"/>
      <c r="AF160" s="213"/>
      <c r="AG160" s="213" t="s">
        <v>416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5">
      <c r="A161" s="220"/>
      <c r="B161" s="221"/>
      <c r="C161" s="261" t="s">
        <v>417</v>
      </c>
      <c r="D161" s="256"/>
      <c r="E161" s="256"/>
      <c r="F161" s="256"/>
      <c r="G161" s="256"/>
      <c r="H161" s="224"/>
      <c r="I161" s="224"/>
      <c r="J161" s="224"/>
      <c r="K161" s="224"/>
      <c r="L161" s="224"/>
      <c r="M161" s="224"/>
      <c r="N161" s="223"/>
      <c r="O161" s="223"/>
      <c r="P161" s="223"/>
      <c r="Q161" s="223"/>
      <c r="R161" s="224"/>
      <c r="S161" s="224"/>
      <c r="T161" s="224"/>
      <c r="U161" s="224"/>
      <c r="V161" s="224"/>
      <c r="W161" s="224"/>
      <c r="X161" s="224"/>
      <c r="Y161" s="213"/>
      <c r="Z161" s="213"/>
      <c r="AA161" s="213"/>
      <c r="AB161" s="213"/>
      <c r="AC161" s="213"/>
      <c r="AD161" s="213"/>
      <c r="AE161" s="213"/>
      <c r="AF161" s="213"/>
      <c r="AG161" s="213" t="s">
        <v>355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5">
      <c r="A162" s="242">
        <v>30</v>
      </c>
      <c r="B162" s="243" t="s">
        <v>427</v>
      </c>
      <c r="C162" s="258" t="s">
        <v>428</v>
      </c>
      <c r="D162" s="244" t="s">
        <v>413</v>
      </c>
      <c r="E162" s="245">
        <v>1</v>
      </c>
      <c r="F162" s="246"/>
      <c r="G162" s="247">
        <f>ROUND(E162*F162,2)</f>
        <v>0</v>
      </c>
      <c r="H162" s="246"/>
      <c r="I162" s="247">
        <f>ROUND(E162*H162,2)</f>
        <v>0</v>
      </c>
      <c r="J162" s="246"/>
      <c r="K162" s="247">
        <f>ROUND(E162*J162,2)</f>
        <v>0</v>
      </c>
      <c r="L162" s="247">
        <v>21</v>
      </c>
      <c r="M162" s="247">
        <f>G162*(1+L162/100)</f>
        <v>0</v>
      </c>
      <c r="N162" s="245">
        <v>0</v>
      </c>
      <c r="O162" s="245">
        <f>ROUND(E162*N162,2)</f>
        <v>0</v>
      </c>
      <c r="P162" s="245">
        <v>0</v>
      </c>
      <c r="Q162" s="245">
        <f>ROUND(E162*P162,2)</f>
        <v>0</v>
      </c>
      <c r="R162" s="247"/>
      <c r="S162" s="247" t="s">
        <v>414</v>
      </c>
      <c r="T162" s="248" t="s">
        <v>420</v>
      </c>
      <c r="U162" s="224">
        <v>0</v>
      </c>
      <c r="V162" s="224">
        <f>ROUND(E162*U162,2)</f>
        <v>0</v>
      </c>
      <c r="W162" s="224"/>
      <c r="X162" s="224" t="s">
        <v>272</v>
      </c>
      <c r="Y162" s="213"/>
      <c r="Z162" s="213"/>
      <c r="AA162" s="213"/>
      <c r="AB162" s="213"/>
      <c r="AC162" s="213"/>
      <c r="AD162" s="213"/>
      <c r="AE162" s="213"/>
      <c r="AF162" s="213"/>
      <c r="AG162" s="213" t="s">
        <v>416</v>
      </c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5">
      <c r="A163" s="220"/>
      <c r="B163" s="221"/>
      <c r="C163" s="261" t="s">
        <v>417</v>
      </c>
      <c r="D163" s="256"/>
      <c r="E163" s="256"/>
      <c r="F163" s="256"/>
      <c r="G163" s="256"/>
      <c r="H163" s="224"/>
      <c r="I163" s="224"/>
      <c r="J163" s="224"/>
      <c r="K163" s="224"/>
      <c r="L163" s="224"/>
      <c r="M163" s="224"/>
      <c r="N163" s="223"/>
      <c r="O163" s="223"/>
      <c r="P163" s="223"/>
      <c r="Q163" s="223"/>
      <c r="R163" s="224"/>
      <c r="S163" s="224"/>
      <c r="T163" s="224"/>
      <c r="U163" s="224"/>
      <c r="V163" s="224"/>
      <c r="W163" s="224"/>
      <c r="X163" s="224"/>
      <c r="Y163" s="213"/>
      <c r="Z163" s="213"/>
      <c r="AA163" s="213"/>
      <c r="AB163" s="213"/>
      <c r="AC163" s="213"/>
      <c r="AD163" s="213"/>
      <c r="AE163" s="213"/>
      <c r="AF163" s="213"/>
      <c r="AG163" s="213" t="s">
        <v>355</v>
      </c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5">
      <c r="A164" s="242">
        <v>31</v>
      </c>
      <c r="B164" s="243" t="s">
        <v>429</v>
      </c>
      <c r="C164" s="258" t="s">
        <v>430</v>
      </c>
      <c r="D164" s="244" t="s">
        <v>413</v>
      </c>
      <c r="E164" s="245">
        <v>2</v>
      </c>
      <c r="F164" s="246"/>
      <c r="G164" s="247">
        <f>ROUND(E164*F164,2)</f>
        <v>0</v>
      </c>
      <c r="H164" s="246"/>
      <c r="I164" s="247">
        <f>ROUND(E164*H164,2)</f>
        <v>0</v>
      </c>
      <c r="J164" s="246"/>
      <c r="K164" s="247">
        <f>ROUND(E164*J164,2)</f>
        <v>0</v>
      </c>
      <c r="L164" s="247">
        <v>21</v>
      </c>
      <c r="M164" s="247">
        <f>G164*(1+L164/100)</f>
        <v>0</v>
      </c>
      <c r="N164" s="245">
        <v>0</v>
      </c>
      <c r="O164" s="245">
        <f>ROUND(E164*N164,2)</f>
        <v>0</v>
      </c>
      <c r="P164" s="245">
        <v>0</v>
      </c>
      <c r="Q164" s="245">
        <f>ROUND(E164*P164,2)</f>
        <v>0</v>
      </c>
      <c r="R164" s="247"/>
      <c r="S164" s="247" t="s">
        <v>414</v>
      </c>
      <c r="T164" s="248" t="s">
        <v>420</v>
      </c>
      <c r="U164" s="224">
        <v>0</v>
      </c>
      <c r="V164" s="224">
        <f>ROUND(E164*U164,2)</f>
        <v>0</v>
      </c>
      <c r="W164" s="224"/>
      <c r="X164" s="224" t="s">
        <v>272</v>
      </c>
      <c r="Y164" s="213"/>
      <c r="Z164" s="213"/>
      <c r="AA164" s="213"/>
      <c r="AB164" s="213"/>
      <c r="AC164" s="213"/>
      <c r="AD164" s="213"/>
      <c r="AE164" s="213"/>
      <c r="AF164" s="213"/>
      <c r="AG164" s="213" t="s">
        <v>416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5">
      <c r="A165" s="220"/>
      <c r="B165" s="221"/>
      <c r="C165" s="261" t="s">
        <v>417</v>
      </c>
      <c r="D165" s="256"/>
      <c r="E165" s="256"/>
      <c r="F165" s="256"/>
      <c r="G165" s="256"/>
      <c r="H165" s="224"/>
      <c r="I165" s="224"/>
      <c r="J165" s="224"/>
      <c r="K165" s="224"/>
      <c r="L165" s="224"/>
      <c r="M165" s="224"/>
      <c r="N165" s="223"/>
      <c r="O165" s="223"/>
      <c r="P165" s="223"/>
      <c r="Q165" s="223"/>
      <c r="R165" s="224"/>
      <c r="S165" s="224"/>
      <c r="T165" s="224"/>
      <c r="U165" s="224"/>
      <c r="V165" s="224"/>
      <c r="W165" s="224"/>
      <c r="X165" s="224"/>
      <c r="Y165" s="213"/>
      <c r="Z165" s="213"/>
      <c r="AA165" s="213"/>
      <c r="AB165" s="213"/>
      <c r="AC165" s="213"/>
      <c r="AD165" s="213"/>
      <c r="AE165" s="213"/>
      <c r="AF165" s="213"/>
      <c r="AG165" s="213" t="s">
        <v>355</v>
      </c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5">
      <c r="A166" s="242">
        <v>32</v>
      </c>
      <c r="B166" s="243" t="s">
        <v>431</v>
      </c>
      <c r="C166" s="258" t="s">
        <v>432</v>
      </c>
      <c r="D166" s="244" t="s">
        <v>413</v>
      </c>
      <c r="E166" s="245">
        <v>1</v>
      </c>
      <c r="F166" s="246"/>
      <c r="G166" s="247">
        <f>ROUND(E166*F166,2)</f>
        <v>0</v>
      </c>
      <c r="H166" s="246"/>
      <c r="I166" s="247">
        <f>ROUND(E166*H166,2)</f>
        <v>0</v>
      </c>
      <c r="J166" s="246"/>
      <c r="K166" s="247">
        <f>ROUND(E166*J166,2)</f>
        <v>0</v>
      </c>
      <c r="L166" s="247">
        <v>21</v>
      </c>
      <c r="M166" s="247">
        <f>G166*(1+L166/100)</f>
        <v>0</v>
      </c>
      <c r="N166" s="245">
        <v>0</v>
      </c>
      <c r="O166" s="245">
        <f>ROUND(E166*N166,2)</f>
        <v>0</v>
      </c>
      <c r="P166" s="245">
        <v>0</v>
      </c>
      <c r="Q166" s="245">
        <f>ROUND(E166*P166,2)</f>
        <v>0</v>
      </c>
      <c r="R166" s="247"/>
      <c r="S166" s="247" t="s">
        <v>414</v>
      </c>
      <c r="T166" s="248" t="s">
        <v>420</v>
      </c>
      <c r="U166" s="224">
        <v>0</v>
      </c>
      <c r="V166" s="224">
        <f>ROUND(E166*U166,2)</f>
        <v>0</v>
      </c>
      <c r="W166" s="224"/>
      <c r="X166" s="224" t="s">
        <v>272</v>
      </c>
      <c r="Y166" s="213"/>
      <c r="Z166" s="213"/>
      <c r="AA166" s="213"/>
      <c r="AB166" s="213"/>
      <c r="AC166" s="213"/>
      <c r="AD166" s="213"/>
      <c r="AE166" s="213"/>
      <c r="AF166" s="213"/>
      <c r="AG166" s="213" t="s">
        <v>416</v>
      </c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5">
      <c r="A167" s="220"/>
      <c r="B167" s="221"/>
      <c r="C167" s="261" t="s">
        <v>417</v>
      </c>
      <c r="D167" s="256"/>
      <c r="E167" s="256"/>
      <c r="F167" s="256"/>
      <c r="G167" s="256"/>
      <c r="H167" s="224"/>
      <c r="I167" s="224"/>
      <c r="J167" s="224"/>
      <c r="K167" s="224"/>
      <c r="L167" s="224"/>
      <c r="M167" s="224"/>
      <c r="N167" s="223"/>
      <c r="O167" s="223"/>
      <c r="P167" s="223"/>
      <c r="Q167" s="223"/>
      <c r="R167" s="224"/>
      <c r="S167" s="224"/>
      <c r="T167" s="224"/>
      <c r="U167" s="224"/>
      <c r="V167" s="224"/>
      <c r="W167" s="224"/>
      <c r="X167" s="224"/>
      <c r="Y167" s="213"/>
      <c r="Z167" s="213"/>
      <c r="AA167" s="213"/>
      <c r="AB167" s="213"/>
      <c r="AC167" s="213"/>
      <c r="AD167" s="213"/>
      <c r="AE167" s="213"/>
      <c r="AF167" s="213"/>
      <c r="AG167" s="213" t="s">
        <v>355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5">
      <c r="A168" s="242">
        <v>33</v>
      </c>
      <c r="B168" s="243" t="s">
        <v>433</v>
      </c>
      <c r="C168" s="258" t="s">
        <v>434</v>
      </c>
      <c r="D168" s="244" t="s">
        <v>413</v>
      </c>
      <c r="E168" s="245">
        <v>1</v>
      </c>
      <c r="F168" s="246"/>
      <c r="G168" s="247">
        <f>ROUND(E168*F168,2)</f>
        <v>0</v>
      </c>
      <c r="H168" s="246"/>
      <c r="I168" s="247">
        <f>ROUND(E168*H168,2)</f>
        <v>0</v>
      </c>
      <c r="J168" s="246"/>
      <c r="K168" s="247">
        <f>ROUND(E168*J168,2)</f>
        <v>0</v>
      </c>
      <c r="L168" s="247">
        <v>21</v>
      </c>
      <c r="M168" s="247">
        <f>G168*(1+L168/100)</f>
        <v>0</v>
      </c>
      <c r="N168" s="245">
        <v>0</v>
      </c>
      <c r="O168" s="245">
        <f>ROUND(E168*N168,2)</f>
        <v>0</v>
      </c>
      <c r="P168" s="245">
        <v>0</v>
      </c>
      <c r="Q168" s="245">
        <f>ROUND(E168*P168,2)</f>
        <v>0</v>
      </c>
      <c r="R168" s="247"/>
      <c r="S168" s="247" t="s">
        <v>414</v>
      </c>
      <c r="T168" s="248" t="s">
        <v>420</v>
      </c>
      <c r="U168" s="224">
        <v>0</v>
      </c>
      <c r="V168" s="224">
        <f>ROUND(E168*U168,2)</f>
        <v>0</v>
      </c>
      <c r="W168" s="224"/>
      <c r="X168" s="224" t="s">
        <v>272</v>
      </c>
      <c r="Y168" s="213"/>
      <c r="Z168" s="213"/>
      <c r="AA168" s="213"/>
      <c r="AB168" s="213"/>
      <c r="AC168" s="213"/>
      <c r="AD168" s="213"/>
      <c r="AE168" s="213"/>
      <c r="AF168" s="213"/>
      <c r="AG168" s="213" t="s">
        <v>416</v>
      </c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5">
      <c r="A169" s="220"/>
      <c r="B169" s="221"/>
      <c r="C169" s="261" t="s">
        <v>417</v>
      </c>
      <c r="D169" s="256"/>
      <c r="E169" s="256"/>
      <c r="F169" s="256"/>
      <c r="G169" s="256"/>
      <c r="H169" s="224"/>
      <c r="I169" s="224"/>
      <c r="J169" s="224"/>
      <c r="K169" s="224"/>
      <c r="L169" s="224"/>
      <c r="M169" s="224"/>
      <c r="N169" s="223"/>
      <c r="O169" s="223"/>
      <c r="P169" s="223"/>
      <c r="Q169" s="223"/>
      <c r="R169" s="224"/>
      <c r="S169" s="224"/>
      <c r="T169" s="224"/>
      <c r="U169" s="224"/>
      <c r="V169" s="224"/>
      <c r="W169" s="224"/>
      <c r="X169" s="224"/>
      <c r="Y169" s="213"/>
      <c r="Z169" s="213"/>
      <c r="AA169" s="213"/>
      <c r="AB169" s="213"/>
      <c r="AC169" s="213"/>
      <c r="AD169" s="213"/>
      <c r="AE169" s="213"/>
      <c r="AF169" s="213"/>
      <c r="AG169" s="213" t="s">
        <v>355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5">
      <c r="A170" s="242">
        <v>34</v>
      </c>
      <c r="B170" s="243" t="s">
        <v>435</v>
      </c>
      <c r="C170" s="258" t="s">
        <v>436</v>
      </c>
      <c r="D170" s="244" t="s">
        <v>413</v>
      </c>
      <c r="E170" s="245">
        <v>1</v>
      </c>
      <c r="F170" s="246"/>
      <c r="G170" s="247">
        <f>ROUND(E170*F170,2)</f>
        <v>0</v>
      </c>
      <c r="H170" s="246"/>
      <c r="I170" s="247">
        <f>ROUND(E170*H170,2)</f>
        <v>0</v>
      </c>
      <c r="J170" s="246"/>
      <c r="K170" s="247">
        <f>ROUND(E170*J170,2)</f>
        <v>0</v>
      </c>
      <c r="L170" s="247">
        <v>21</v>
      </c>
      <c r="M170" s="247">
        <f>G170*(1+L170/100)</f>
        <v>0</v>
      </c>
      <c r="N170" s="245">
        <v>0</v>
      </c>
      <c r="O170" s="245">
        <f>ROUND(E170*N170,2)</f>
        <v>0</v>
      </c>
      <c r="P170" s="245">
        <v>0</v>
      </c>
      <c r="Q170" s="245">
        <f>ROUND(E170*P170,2)</f>
        <v>0</v>
      </c>
      <c r="R170" s="247"/>
      <c r="S170" s="247" t="s">
        <v>414</v>
      </c>
      <c r="T170" s="248" t="s">
        <v>420</v>
      </c>
      <c r="U170" s="224">
        <v>0</v>
      </c>
      <c r="V170" s="224">
        <f>ROUND(E170*U170,2)</f>
        <v>0</v>
      </c>
      <c r="W170" s="224"/>
      <c r="X170" s="224" t="s">
        <v>272</v>
      </c>
      <c r="Y170" s="213"/>
      <c r="Z170" s="213"/>
      <c r="AA170" s="213"/>
      <c r="AB170" s="213"/>
      <c r="AC170" s="213"/>
      <c r="AD170" s="213"/>
      <c r="AE170" s="213"/>
      <c r="AF170" s="213"/>
      <c r="AG170" s="213" t="s">
        <v>416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5">
      <c r="A171" s="220"/>
      <c r="B171" s="221"/>
      <c r="C171" s="261" t="s">
        <v>417</v>
      </c>
      <c r="D171" s="256"/>
      <c r="E171" s="256"/>
      <c r="F171" s="256"/>
      <c r="G171" s="256"/>
      <c r="H171" s="224"/>
      <c r="I171" s="224"/>
      <c r="J171" s="224"/>
      <c r="K171" s="224"/>
      <c r="L171" s="224"/>
      <c r="M171" s="224"/>
      <c r="N171" s="223"/>
      <c r="O171" s="223"/>
      <c r="P171" s="223"/>
      <c r="Q171" s="223"/>
      <c r="R171" s="224"/>
      <c r="S171" s="224"/>
      <c r="T171" s="224"/>
      <c r="U171" s="224"/>
      <c r="V171" s="224"/>
      <c r="W171" s="224"/>
      <c r="X171" s="224"/>
      <c r="Y171" s="213"/>
      <c r="Z171" s="213"/>
      <c r="AA171" s="213"/>
      <c r="AB171" s="213"/>
      <c r="AC171" s="213"/>
      <c r="AD171" s="213"/>
      <c r="AE171" s="213"/>
      <c r="AF171" s="213"/>
      <c r="AG171" s="213" t="s">
        <v>355</v>
      </c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5">
      <c r="A172" s="242">
        <v>35</v>
      </c>
      <c r="B172" s="243" t="s">
        <v>437</v>
      </c>
      <c r="C172" s="258" t="s">
        <v>438</v>
      </c>
      <c r="D172" s="244" t="s">
        <v>413</v>
      </c>
      <c r="E172" s="245">
        <v>6</v>
      </c>
      <c r="F172" s="246"/>
      <c r="G172" s="247">
        <f>ROUND(E172*F172,2)</f>
        <v>0</v>
      </c>
      <c r="H172" s="246"/>
      <c r="I172" s="247">
        <f>ROUND(E172*H172,2)</f>
        <v>0</v>
      </c>
      <c r="J172" s="246"/>
      <c r="K172" s="247">
        <f>ROUND(E172*J172,2)</f>
        <v>0</v>
      </c>
      <c r="L172" s="247">
        <v>21</v>
      </c>
      <c r="M172" s="247">
        <f>G172*(1+L172/100)</f>
        <v>0</v>
      </c>
      <c r="N172" s="245">
        <v>0</v>
      </c>
      <c r="O172" s="245">
        <f>ROUND(E172*N172,2)</f>
        <v>0</v>
      </c>
      <c r="P172" s="245">
        <v>0</v>
      </c>
      <c r="Q172" s="245">
        <f>ROUND(E172*P172,2)</f>
        <v>0</v>
      </c>
      <c r="R172" s="247"/>
      <c r="S172" s="247" t="s">
        <v>414</v>
      </c>
      <c r="T172" s="248" t="s">
        <v>420</v>
      </c>
      <c r="U172" s="224">
        <v>0</v>
      </c>
      <c r="V172" s="224">
        <f>ROUND(E172*U172,2)</f>
        <v>0</v>
      </c>
      <c r="W172" s="224"/>
      <c r="X172" s="224" t="s">
        <v>272</v>
      </c>
      <c r="Y172" s="213"/>
      <c r="Z172" s="213"/>
      <c r="AA172" s="213"/>
      <c r="AB172" s="213"/>
      <c r="AC172" s="213"/>
      <c r="AD172" s="213"/>
      <c r="AE172" s="213"/>
      <c r="AF172" s="213"/>
      <c r="AG172" s="213" t="s">
        <v>416</v>
      </c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5">
      <c r="A173" s="220"/>
      <c r="B173" s="221"/>
      <c r="C173" s="261" t="s">
        <v>417</v>
      </c>
      <c r="D173" s="256"/>
      <c r="E173" s="256"/>
      <c r="F173" s="256"/>
      <c r="G173" s="256"/>
      <c r="H173" s="224"/>
      <c r="I173" s="224"/>
      <c r="J173" s="224"/>
      <c r="K173" s="224"/>
      <c r="L173" s="224"/>
      <c r="M173" s="224"/>
      <c r="N173" s="223"/>
      <c r="O173" s="223"/>
      <c r="P173" s="223"/>
      <c r="Q173" s="223"/>
      <c r="R173" s="224"/>
      <c r="S173" s="224"/>
      <c r="T173" s="224"/>
      <c r="U173" s="224"/>
      <c r="V173" s="224"/>
      <c r="W173" s="224"/>
      <c r="X173" s="224"/>
      <c r="Y173" s="213"/>
      <c r="Z173" s="213"/>
      <c r="AA173" s="213"/>
      <c r="AB173" s="213"/>
      <c r="AC173" s="213"/>
      <c r="AD173" s="213"/>
      <c r="AE173" s="213"/>
      <c r="AF173" s="213"/>
      <c r="AG173" s="213" t="s">
        <v>355</v>
      </c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ht="26" x14ac:dyDescent="0.25">
      <c r="A174" s="232" t="s">
        <v>265</v>
      </c>
      <c r="B174" s="233" t="s">
        <v>222</v>
      </c>
      <c r="C174" s="257" t="s">
        <v>223</v>
      </c>
      <c r="D174" s="234"/>
      <c r="E174" s="235"/>
      <c r="F174" s="236"/>
      <c r="G174" s="236">
        <f>SUMIF(AG175:AG176,"&lt;&gt;NOR",G175:G176)</f>
        <v>0</v>
      </c>
      <c r="H174" s="236"/>
      <c r="I174" s="236">
        <f>SUM(I175:I176)</f>
        <v>0</v>
      </c>
      <c r="J174" s="236"/>
      <c r="K174" s="236">
        <f>SUM(K175:K176)</f>
        <v>0</v>
      </c>
      <c r="L174" s="236"/>
      <c r="M174" s="236">
        <f>SUM(M175:M176)</f>
        <v>0</v>
      </c>
      <c r="N174" s="235"/>
      <c r="O174" s="235">
        <f>SUM(O175:O176)</f>
        <v>0</v>
      </c>
      <c r="P174" s="235"/>
      <c r="Q174" s="235">
        <f>SUM(Q175:Q176)</f>
        <v>0</v>
      </c>
      <c r="R174" s="236"/>
      <c r="S174" s="236"/>
      <c r="T174" s="237"/>
      <c r="U174" s="231"/>
      <c r="V174" s="231">
        <f>SUM(V175:V176)</f>
        <v>0</v>
      </c>
      <c r="W174" s="231"/>
      <c r="X174" s="231"/>
      <c r="AG174" t="s">
        <v>266</v>
      </c>
    </row>
    <row r="175" spans="1:60" outlineLevel="1" x14ac:dyDescent="0.25">
      <c r="A175" s="249">
        <v>36</v>
      </c>
      <c r="B175" s="250" t="s">
        <v>439</v>
      </c>
      <c r="C175" s="260" t="s">
        <v>440</v>
      </c>
      <c r="D175" s="251" t="s">
        <v>413</v>
      </c>
      <c r="E175" s="252">
        <v>1</v>
      </c>
      <c r="F175" s="253"/>
      <c r="G175" s="254">
        <f>ROUND(E175*F175,2)</f>
        <v>0</v>
      </c>
      <c r="H175" s="253"/>
      <c r="I175" s="254">
        <f>ROUND(E175*H175,2)</f>
        <v>0</v>
      </c>
      <c r="J175" s="253"/>
      <c r="K175" s="254">
        <f>ROUND(E175*J175,2)</f>
        <v>0</v>
      </c>
      <c r="L175" s="254">
        <v>21</v>
      </c>
      <c r="M175" s="254">
        <f>G175*(1+L175/100)</f>
        <v>0</v>
      </c>
      <c r="N175" s="252">
        <v>0</v>
      </c>
      <c r="O175" s="252">
        <f>ROUND(E175*N175,2)</f>
        <v>0</v>
      </c>
      <c r="P175" s="252">
        <v>0</v>
      </c>
      <c r="Q175" s="252">
        <f>ROUND(E175*P175,2)</f>
        <v>0</v>
      </c>
      <c r="R175" s="254"/>
      <c r="S175" s="254" t="s">
        <v>414</v>
      </c>
      <c r="T175" s="255" t="s">
        <v>415</v>
      </c>
      <c r="U175" s="224">
        <v>0</v>
      </c>
      <c r="V175" s="224">
        <f>ROUND(E175*U175,2)</f>
        <v>0</v>
      </c>
      <c r="W175" s="224"/>
      <c r="X175" s="224" t="s">
        <v>272</v>
      </c>
      <c r="Y175" s="213"/>
      <c r="Z175" s="213"/>
      <c r="AA175" s="213"/>
      <c r="AB175" s="213"/>
      <c r="AC175" s="213"/>
      <c r="AD175" s="213"/>
      <c r="AE175" s="213"/>
      <c r="AF175" s="213"/>
      <c r="AG175" s="213" t="s">
        <v>416</v>
      </c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5">
      <c r="A176" s="249">
        <v>37</v>
      </c>
      <c r="B176" s="250" t="s">
        <v>441</v>
      </c>
      <c r="C176" s="260" t="s">
        <v>442</v>
      </c>
      <c r="D176" s="251" t="s">
        <v>413</v>
      </c>
      <c r="E176" s="252">
        <v>1</v>
      </c>
      <c r="F176" s="253"/>
      <c r="G176" s="254">
        <f>ROUND(E176*F176,2)</f>
        <v>0</v>
      </c>
      <c r="H176" s="253"/>
      <c r="I176" s="254">
        <f>ROUND(E176*H176,2)</f>
        <v>0</v>
      </c>
      <c r="J176" s="253"/>
      <c r="K176" s="254">
        <f>ROUND(E176*J176,2)</f>
        <v>0</v>
      </c>
      <c r="L176" s="254">
        <v>21</v>
      </c>
      <c r="M176" s="254">
        <f>G176*(1+L176/100)</f>
        <v>0</v>
      </c>
      <c r="N176" s="252">
        <v>0</v>
      </c>
      <c r="O176" s="252">
        <f>ROUND(E176*N176,2)</f>
        <v>0</v>
      </c>
      <c r="P176" s="252">
        <v>0</v>
      </c>
      <c r="Q176" s="252">
        <f>ROUND(E176*P176,2)</f>
        <v>0</v>
      </c>
      <c r="R176" s="254"/>
      <c r="S176" s="254" t="s">
        <v>414</v>
      </c>
      <c r="T176" s="255" t="s">
        <v>420</v>
      </c>
      <c r="U176" s="224">
        <v>0</v>
      </c>
      <c r="V176" s="224">
        <f>ROUND(E176*U176,2)</f>
        <v>0</v>
      </c>
      <c r="W176" s="224"/>
      <c r="X176" s="224" t="s">
        <v>272</v>
      </c>
      <c r="Y176" s="213"/>
      <c r="Z176" s="213"/>
      <c r="AA176" s="213"/>
      <c r="AB176" s="213"/>
      <c r="AC176" s="213"/>
      <c r="AD176" s="213"/>
      <c r="AE176" s="213"/>
      <c r="AF176" s="213"/>
      <c r="AG176" s="213" t="s">
        <v>416</v>
      </c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ht="13" x14ac:dyDescent="0.25">
      <c r="A177" s="232" t="s">
        <v>265</v>
      </c>
      <c r="B177" s="233" t="s">
        <v>224</v>
      </c>
      <c r="C177" s="257" t="s">
        <v>225</v>
      </c>
      <c r="D177" s="234"/>
      <c r="E177" s="235"/>
      <c r="F177" s="236"/>
      <c r="G177" s="236">
        <f>SUMIF(AG178:AG180,"&lt;&gt;NOR",G178:G180)</f>
        <v>0</v>
      </c>
      <c r="H177" s="236"/>
      <c r="I177" s="236">
        <f>SUM(I178:I180)</f>
        <v>0</v>
      </c>
      <c r="J177" s="236"/>
      <c r="K177" s="236">
        <f>SUM(K178:K180)</f>
        <v>0</v>
      </c>
      <c r="L177" s="236"/>
      <c r="M177" s="236">
        <f>SUM(M178:M180)</f>
        <v>0</v>
      </c>
      <c r="N177" s="235"/>
      <c r="O177" s="235">
        <f>SUM(O178:O180)</f>
        <v>0</v>
      </c>
      <c r="P177" s="235"/>
      <c r="Q177" s="235">
        <f>SUM(Q178:Q180)</f>
        <v>0</v>
      </c>
      <c r="R177" s="236"/>
      <c r="S177" s="236"/>
      <c r="T177" s="237"/>
      <c r="U177" s="231"/>
      <c r="V177" s="231">
        <f>SUM(V178:V180)</f>
        <v>0</v>
      </c>
      <c r="W177" s="231"/>
      <c r="X177" s="231"/>
      <c r="AG177" t="s">
        <v>266</v>
      </c>
    </row>
    <row r="178" spans="1:60" outlineLevel="1" x14ac:dyDescent="0.25">
      <c r="A178" s="249">
        <v>38</v>
      </c>
      <c r="B178" s="250" t="s">
        <v>443</v>
      </c>
      <c r="C178" s="260" t="s">
        <v>444</v>
      </c>
      <c r="D178" s="251" t="s">
        <v>413</v>
      </c>
      <c r="E178" s="252">
        <v>3</v>
      </c>
      <c r="F178" s="253"/>
      <c r="G178" s="254">
        <f>ROUND(E178*F178,2)</f>
        <v>0</v>
      </c>
      <c r="H178" s="253"/>
      <c r="I178" s="254">
        <f>ROUND(E178*H178,2)</f>
        <v>0</v>
      </c>
      <c r="J178" s="253"/>
      <c r="K178" s="254">
        <f>ROUND(E178*J178,2)</f>
        <v>0</v>
      </c>
      <c r="L178" s="254">
        <v>21</v>
      </c>
      <c r="M178" s="254">
        <f>G178*(1+L178/100)</f>
        <v>0</v>
      </c>
      <c r="N178" s="252">
        <v>0</v>
      </c>
      <c r="O178" s="252">
        <f>ROUND(E178*N178,2)</f>
        <v>0</v>
      </c>
      <c r="P178" s="252">
        <v>0</v>
      </c>
      <c r="Q178" s="252">
        <f>ROUND(E178*P178,2)</f>
        <v>0</v>
      </c>
      <c r="R178" s="254"/>
      <c r="S178" s="254" t="s">
        <v>414</v>
      </c>
      <c r="T178" s="255" t="s">
        <v>415</v>
      </c>
      <c r="U178" s="224">
        <v>0</v>
      </c>
      <c r="V178" s="224">
        <f>ROUND(E178*U178,2)</f>
        <v>0</v>
      </c>
      <c r="W178" s="224"/>
      <c r="X178" s="224" t="s">
        <v>272</v>
      </c>
      <c r="Y178" s="213"/>
      <c r="Z178" s="213"/>
      <c r="AA178" s="213"/>
      <c r="AB178" s="213"/>
      <c r="AC178" s="213"/>
      <c r="AD178" s="213"/>
      <c r="AE178" s="213"/>
      <c r="AF178" s="213"/>
      <c r="AG178" s="213" t="s">
        <v>416</v>
      </c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5">
      <c r="A179" s="249">
        <v>39</v>
      </c>
      <c r="B179" s="250" t="s">
        <v>445</v>
      </c>
      <c r="C179" s="260" t="s">
        <v>446</v>
      </c>
      <c r="D179" s="251" t="s">
        <v>413</v>
      </c>
      <c r="E179" s="252">
        <v>5</v>
      </c>
      <c r="F179" s="253"/>
      <c r="G179" s="254">
        <f>ROUND(E179*F179,2)</f>
        <v>0</v>
      </c>
      <c r="H179" s="253"/>
      <c r="I179" s="254">
        <f>ROUND(E179*H179,2)</f>
        <v>0</v>
      </c>
      <c r="J179" s="253"/>
      <c r="K179" s="254">
        <f>ROUND(E179*J179,2)</f>
        <v>0</v>
      </c>
      <c r="L179" s="254">
        <v>21</v>
      </c>
      <c r="M179" s="254">
        <f>G179*(1+L179/100)</f>
        <v>0</v>
      </c>
      <c r="N179" s="252">
        <v>0</v>
      </c>
      <c r="O179" s="252">
        <f>ROUND(E179*N179,2)</f>
        <v>0</v>
      </c>
      <c r="P179" s="252">
        <v>0</v>
      </c>
      <c r="Q179" s="252">
        <f>ROUND(E179*P179,2)</f>
        <v>0</v>
      </c>
      <c r="R179" s="254"/>
      <c r="S179" s="254" t="s">
        <v>414</v>
      </c>
      <c r="T179" s="255" t="s">
        <v>420</v>
      </c>
      <c r="U179" s="224">
        <v>0</v>
      </c>
      <c r="V179" s="224">
        <f>ROUND(E179*U179,2)</f>
        <v>0</v>
      </c>
      <c r="W179" s="224"/>
      <c r="X179" s="224" t="s">
        <v>272</v>
      </c>
      <c r="Y179" s="213"/>
      <c r="Z179" s="213"/>
      <c r="AA179" s="213"/>
      <c r="AB179" s="213"/>
      <c r="AC179" s="213"/>
      <c r="AD179" s="213"/>
      <c r="AE179" s="213"/>
      <c r="AF179" s="213"/>
      <c r="AG179" s="213" t="s">
        <v>416</v>
      </c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ht="20" outlineLevel="1" x14ac:dyDescent="0.25">
      <c r="A180" s="249">
        <v>40</v>
      </c>
      <c r="B180" s="250" t="s">
        <v>447</v>
      </c>
      <c r="C180" s="260" t="s">
        <v>448</v>
      </c>
      <c r="D180" s="251" t="s">
        <v>381</v>
      </c>
      <c r="E180" s="252">
        <v>96</v>
      </c>
      <c r="F180" s="253"/>
      <c r="G180" s="254">
        <f>ROUND(E180*F180,2)</f>
        <v>0</v>
      </c>
      <c r="H180" s="253"/>
      <c r="I180" s="254">
        <f>ROUND(E180*H180,2)</f>
        <v>0</v>
      </c>
      <c r="J180" s="253"/>
      <c r="K180" s="254">
        <f>ROUND(E180*J180,2)</f>
        <v>0</v>
      </c>
      <c r="L180" s="254">
        <v>21</v>
      </c>
      <c r="M180" s="254">
        <f>G180*(1+L180/100)</f>
        <v>0</v>
      </c>
      <c r="N180" s="252">
        <v>0</v>
      </c>
      <c r="O180" s="252">
        <f>ROUND(E180*N180,2)</f>
        <v>0</v>
      </c>
      <c r="P180" s="252">
        <v>0</v>
      </c>
      <c r="Q180" s="252">
        <f>ROUND(E180*P180,2)</f>
        <v>0</v>
      </c>
      <c r="R180" s="254"/>
      <c r="S180" s="254" t="s">
        <v>414</v>
      </c>
      <c r="T180" s="255" t="s">
        <v>420</v>
      </c>
      <c r="U180" s="224">
        <v>0</v>
      </c>
      <c r="V180" s="224">
        <f>ROUND(E180*U180,2)</f>
        <v>0</v>
      </c>
      <c r="W180" s="224"/>
      <c r="X180" s="224" t="s">
        <v>272</v>
      </c>
      <c r="Y180" s="213"/>
      <c r="Z180" s="213"/>
      <c r="AA180" s="213"/>
      <c r="AB180" s="213"/>
      <c r="AC180" s="213"/>
      <c r="AD180" s="213"/>
      <c r="AE180" s="213"/>
      <c r="AF180" s="213"/>
      <c r="AG180" s="213" t="s">
        <v>416</v>
      </c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ht="26" x14ac:dyDescent="0.25">
      <c r="A181" s="232" t="s">
        <v>265</v>
      </c>
      <c r="B181" s="233" t="s">
        <v>226</v>
      </c>
      <c r="C181" s="257" t="s">
        <v>227</v>
      </c>
      <c r="D181" s="234"/>
      <c r="E181" s="235"/>
      <c r="F181" s="236"/>
      <c r="G181" s="236">
        <f>SUMIF(AG182:AG182,"&lt;&gt;NOR",G182:G182)</f>
        <v>0</v>
      </c>
      <c r="H181" s="236"/>
      <c r="I181" s="236">
        <f>SUM(I182:I182)</f>
        <v>0</v>
      </c>
      <c r="J181" s="236"/>
      <c r="K181" s="236">
        <f>SUM(K182:K182)</f>
        <v>0</v>
      </c>
      <c r="L181" s="236"/>
      <c r="M181" s="236">
        <f>SUM(M182:M182)</f>
        <v>0</v>
      </c>
      <c r="N181" s="235"/>
      <c r="O181" s="235">
        <f>SUM(O182:O182)</f>
        <v>0</v>
      </c>
      <c r="P181" s="235"/>
      <c r="Q181" s="235">
        <f>SUM(Q182:Q182)</f>
        <v>0</v>
      </c>
      <c r="R181" s="236"/>
      <c r="S181" s="236"/>
      <c r="T181" s="237"/>
      <c r="U181" s="231"/>
      <c r="V181" s="231">
        <f>SUM(V182:V182)</f>
        <v>0</v>
      </c>
      <c r="W181" s="231"/>
      <c r="X181" s="231"/>
      <c r="AG181" t="s">
        <v>266</v>
      </c>
    </row>
    <row r="182" spans="1:60" ht="20" outlineLevel="1" x14ac:dyDescent="0.25">
      <c r="A182" s="249">
        <v>41</v>
      </c>
      <c r="B182" s="250" t="s">
        <v>449</v>
      </c>
      <c r="C182" s="260" t="s">
        <v>450</v>
      </c>
      <c r="D182" s="251" t="s">
        <v>381</v>
      </c>
      <c r="E182" s="252">
        <v>53</v>
      </c>
      <c r="F182" s="253"/>
      <c r="G182" s="254">
        <f>ROUND(E182*F182,2)</f>
        <v>0</v>
      </c>
      <c r="H182" s="253"/>
      <c r="I182" s="254">
        <f>ROUND(E182*H182,2)</f>
        <v>0</v>
      </c>
      <c r="J182" s="253"/>
      <c r="K182" s="254">
        <f>ROUND(E182*J182,2)</f>
        <v>0</v>
      </c>
      <c r="L182" s="254">
        <v>21</v>
      </c>
      <c r="M182" s="254">
        <f>G182*(1+L182/100)</f>
        <v>0</v>
      </c>
      <c r="N182" s="252">
        <v>0</v>
      </c>
      <c r="O182" s="252">
        <f>ROUND(E182*N182,2)</f>
        <v>0</v>
      </c>
      <c r="P182" s="252">
        <v>0</v>
      </c>
      <c r="Q182" s="252">
        <f>ROUND(E182*P182,2)</f>
        <v>0</v>
      </c>
      <c r="R182" s="254"/>
      <c r="S182" s="254" t="s">
        <v>414</v>
      </c>
      <c r="T182" s="255" t="s">
        <v>420</v>
      </c>
      <c r="U182" s="224">
        <v>0</v>
      </c>
      <c r="V182" s="224">
        <f>ROUND(E182*U182,2)</f>
        <v>0</v>
      </c>
      <c r="W182" s="224"/>
      <c r="X182" s="224" t="s">
        <v>272</v>
      </c>
      <c r="Y182" s="213"/>
      <c r="Z182" s="213"/>
      <c r="AA182" s="213"/>
      <c r="AB182" s="213"/>
      <c r="AC182" s="213"/>
      <c r="AD182" s="213"/>
      <c r="AE182" s="213"/>
      <c r="AF182" s="213"/>
      <c r="AG182" s="213" t="s">
        <v>416</v>
      </c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ht="13" x14ac:dyDescent="0.25">
      <c r="A183" s="232" t="s">
        <v>265</v>
      </c>
      <c r="B183" s="233" t="s">
        <v>228</v>
      </c>
      <c r="C183" s="257" t="s">
        <v>229</v>
      </c>
      <c r="D183" s="234"/>
      <c r="E183" s="235"/>
      <c r="F183" s="236"/>
      <c r="G183" s="236">
        <f>SUMIF(AG184:AG186,"&lt;&gt;NOR",G184:G186)</f>
        <v>0</v>
      </c>
      <c r="H183" s="236"/>
      <c r="I183" s="236">
        <f>SUM(I184:I186)</f>
        <v>0</v>
      </c>
      <c r="J183" s="236"/>
      <c r="K183" s="236">
        <f>SUM(K184:K186)</f>
        <v>0</v>
      </c>
      <c r="L183" s="236"/>
      <c r="M183" s="236">
        <f>SUM(M184:M186)</f>
        <v>0</v>
      </c>
      <c r="N183" s="235"/>
      <c r="O183" s="235">
        <f>SUM(O184:O186)</f>
        <v>0</v>
      </c>
      <c r="P183" s="235"/>
      <c r="Q183" s="235">
        <f>SUM(Q184:Q186)</f>
        <v>0</v>
      </c>
      <c r="R183" s="236"/>
      <c r="S183" s="236"/>
      <c r="T183" s="237"/>
      <c r="U183" s="231"/>
      <c r="V183" s="231">
        <f>SUM(V184:V186)</f>
        <v>0</v>
      </c>
      <c r="W183" s="231"/>
      <c r="X183" s="231"/>
      <c r="AG183" t="s">
        <v>266</v>
      </c>
    </row>
    <row r="184" spans="1:60" outlineLevel="1" x14ac:dyDescent="0.25">
      <c r="A184" s="249">
        <v>42</v>
      </c>
      <c r="B184" s="250" t="s">
        <v>451</v>
      </c>
      <c r="C184" s="260" t="s">
        <v>452</v>
      </c>
      <c r="D184" s="251" t="s">
        <v>413</v>
      </c>
      <c r="E184" s="252">
        <v>1</v>
      </c>
      <c r="F184" s="253"/>
      <c r="G184" s="254">
        <f>ROUND(E184*F184,2)</f>
        <v>0</v>
      </c>
      <c r="H184" s="253"/>
      <c r="I184" s="254">
        <f>ROUND(E184*H184,2)</f>
        <v>0</v>
      </c>
      <c r="J184" s="253"/>
      <c r="K184" s="254">
        <f>ROUND(E184*J184,2)</f>
        <v>0</v>
      </c>
      <c r="L184" s="254">
        <v>21</v>
      </c>
      <c r="M184" s="254">
        <f>G184*(1+L184/100)</f>
        <v>0</v>
      </c>
      <c r="N184" s="252">
        <v>0</v>
      </c>
      <c r="O184" s="252">
        <f>ROUND(E184*N184,2)</f>
        <v>0</v>
      </c>
      <c r="P184" s="252">
        <v>0</v>
      </c>
      <c r="Q184" s="252">
        <f>ROUND(E184*P184,2)</f>
        <v>0</v>
      </c>
      <c r="R184" s="254"/>
      <c r="S184" s="254" t="s">
        <v>414</v>
      </c>
      <c r="T184" s="255" t="s">
        <v>415</v>
      </c>
      <c r="U184" s="224">
        <v>0</v>
      </c>
      <c r="V184" s="224">
        <f>ROUND(E184*U184,2)</f>
        <v>0</v>
      </c>
      <c r="W184" s="224"/>
      <c r="X184" s="224" t="s">
        <v>272</v>
      </c>
      <c r="Y184" s="213"/>
      <c r="Z184" s="213"/>
      <c r="AA184" s="213"/>
      <c r="AB184" s="213"/>
      <c r="AC184" s="213"/>
      <c r="AD184" s="213"/>
      <c r="AE184" s="213"/>
      <c r="AF184" s="213"/>
      <c r="AG184" s="213" t="s">
        <v>416</v>
      </c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5">
      <c r="A185" s="242">
        <v>43</v>
      </c>
      <c r="B185" s="243" t="s">
        <v>453</v>
      </c>
      <c r="C185" s="258" t="s">
        <v>454</v>
      </c>
      <c r="D185" s="244" t="s">
        <v>381</v>
      </c>
      <c r="E185" s="245">
        <v>42</v>
      </c>
      <c r="F185" s="246"/>
      <c r="G185" s="247">
        <f>ROUND(E185*F185,2)</f>
        <v>0</v>
      </c>
      <c r="H185" s="246"/>
      <c r="I185" s="247">
        <f>ROUND(E185*H185,2)</f>
        <v>0</v>
      </c>
      <c r="J185" s="246"/>
      <c r="K185" s="247">
        <f>ROUND(E185*J185,2)</f>
        <v>0</v>
      </c>
      <c r="L185" s="247">
        <v>21</v>
      </c>
      <c r="M185" s="247">
        <f>G185*(1+L185/100)</f>
        <v>0</v>
      </c>
      <c r="N185" s="245">
        <v>0</v>
      </c>
      <c r="O185" s="245">
        <f>ROUND(E185*N185,2)</f>
        <v>0</v>
      </c>
      <c r="P185" s="245">
        <v>0</v>
      </c>
      <c r="Q185" s="245">
        <f>ROUND(E185*P185,2)</f>
        <v>0</v>
      </c>
      <c r="R185" s="247"/>
      <c r="S185" s="247" t="s">
        <v>414</v>
      </c>
      <c r="T185" s="248" t="s">
        <v>420</v>
      </c>
      <c r="U185" s="224">
        <v>0</v>
      </c>
      <c r="V185" s="224">
        <f>ROUND(E185*U185,2)</f>
        <v>0</v>
      </c>
      <c r="W185" s="224"/>
      <c r="X185" s="224" t="s">
        <v>272</v>
      </c>
      <c r="Y185" s="213"/>
      <c r="Z185" s="213"/>
      <c r="AA185" s="213"/>
      <c r="AB185" s="213"/>
      <c r="AC185" s="213"/>
      <c r="AD185" s="213"/>
      <c r="AE185" s="213"/>
      <c r="AF185" s="213"/>
      <c r="AG185" s="213" t="s">
        <v>416</v>
      </c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5">
      <c r="A186" s="220"/>
      <c r="B186" s="221"/>
      <c r="C186" s="261" t="s">
        <v>455</v>
      </c>
      <c r="D186" s="256"/>
      <c r="E186" s="256"/>
      <c r="F186" s="256"/>
      <c r="G186" s="256"/>
      <c r="H186" s="224"/>
      <c r="I186" s="224"/>
      <c r="J186" s="224"/>
      <c r="K186" s="224"/>
      <c r="L186" s="224"/>
      <c r="M186" s="224"/>
      <c r="N186" s="223"/>
      <c r="O186" s="223"/>
      <c r="P186" s="223"/>
      <c r="Q186" s="223"/>
      <c r="R186" s="224"/>
      <c r="S186" s="224"/>
      <c r="T186" s="224"/>
      <c r="U186" s="224"/>
      <c r="V186" s="224"/>
      <c r="W186" s="224"/>
      <c r="X186" s="224"/>
      <c r="Y186" s="213"/>
      <c r="Z186" s="213"/>
      <c r="AA186" s="213"/>
      <c r="AB186" s="213"/>
      <c r="AC186" s="213"/>
      <c r="AD186" s="213"/>
      <c r="AE186" s="213"/>
      <c r="AF186" s="213"/>
      <c r="AG186" s="213" t="s">
        <v>355</v>
      </c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x14ac:dyDescent="0.25">
      <c r="A187" s="3"/>
      <c r="B187" s="4"/>
      <c r="C187" s="262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AE187">
        <v>15</v>
      </c>
      <c r="AF187">
        <v>21</v>
      </c>
      <c r="AG187" t="s">
        <v>252</v>
      </c>
    </row>
    <row r="188" spans="1:60" ht="13" x14ac:dyDescent="0.25">
      <c r="A188" s="216"/>
      <c r="B188" s="217" t="s">
        <v>29</v>
      </c>
      <c r="C188" s="263"/>
      <c r="D188" s="218"/>
      <c r="E188" s="219"/>
      <c r="F188" s="219"/>
      <c r="G188" s="241">
        <f>G8+G79+G90+G97+G107+G113+G119+G128+G135+G151+G174+G177+G181+G183</f>
        <v>0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AE188">
        <f>SUMIF(L7:L186,AE187,G7:G186)</f>
        <v>0</v>
      </c>
      <c r="AF188">
        <f>SUMIF(L7:L186,AF187,G7:G186)</f>
        <v>0</v>
      </c>
      <c r="AG188" t="s">
        <v>456</v>
      </c>
    </row>
    <row r="189" spans="1:60" x14ac:dyDescent="0.25">
      <c r="C189" s="264"/>
      <c r="D189" s="10"/>
      <c r="AG189" t="s">
        <v>457</v>
      </c>
    </row>
    <row r="190" spans="1:60" x14ac:dyDescent="0.25">
      <c r="D190" s="10"/>
    </row>
    <row r="191" spans="1:60" x14ac:dyDescent="0.25">
      <c r="D191" s="10"/>
    </row>
    <row r="192" spans="1:60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17">
    <mergeCell ref="C167:G167"/>
    <mergeCell ref="C169:G169"/>
    <mergeCell ref="C171:G171"/>
    <mergeCell ref="C173:G173"/>
    <mergeCell ref="C186:G186"/>
    <mergeCell ref="C155:G155"/>
    <mergeCell ref="C157:G157"/>
    <mergeCell ref="C159:G159"/>
    <mergeCell ref="C161:G161"/>
    <mergeCell ref="C163:G163"/>
    <mergeCell ref="C165:G165"/>
    <mergeCell ref="A1:G1"/>
    <mergeCell ref="C2:G2"/>
    <mergeCell ref="C3:G3"/>
    <mergeCell ref="C4:G4"/>
    <mergeCell ref="C84:G84"/>
    <mergeCell ref="C153:G15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52</v>
      </c>
      <c r="C4" s="205" t="s">
        <v>53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127</v>
      </c>
      <c r="C8" s="257" t="s">
        <v>129</v>
      </c>
      <c r="D8" s="234"/>
      <c r="E8" s="235"/>
      <c r="F8" s="236"/>
      <c r="G8" s="236">
        <f>SUMIF(AG9:AG25,"&lt;&gt;NOR",G9:G25)</f>
        <v>0</v>
      </c>
      <c r="H8" s="236"/>
      <c r="I8" s="236">
        <f>SUM(I9:I25)</f>
        <v>0</v>
      </c>
      <c r="J8" s="236"/>
      <c r="K8" s="236">
        <f>SUM(K9:K25)</f>
        <v>0</v>
      </c>
      <c r="L8" s="236"/>
      <c r="M8" s="236">
        <f>SUM(M9:M25)</f>
        <v>0</v>
      </c>
      <c r="N8" s="235"/>
      <c r="O8" s="235">
        <f>SUM(O9:O25)</f>
        <v>4.5999999999999996</v>
      </c>
      <c r="P8" s="235"/>
      <c r="Q8" s="235">
        <f>SUM(Q9:Q25)</f>
        <v>0</v>
      </c>
      <c r="R8" s="236"/>
      <c r="S8" s="236"/>
      <c r="T8" s="237"/>
      <c r="U8" s="231"/>
      <c r="V8" s="231">
        <f>SUM(V9:V25)</f>
        <v>0</v>
      </c>
      <c r="W8" s="231"/>
      <c r="X8" s="231"/>
      <c r="AG8" t="s">
        <v>266</v>
      </c>
    </row>
    <row r="9" spans="1:60" outlineLevel="1" x14ac:dyDescent="0.25">
      <c r="A9" s="242">
        <v>1</v>
      </c>
      <c r="B9" s="243" t="s">
        <v>458</v>
      </c>
      <c r="C9" s="258" t="s">
        <v>459</v>
      </c>
      <c r="D9" s="244" t="s">
        <v>281</v>
      </c>
      <c r="E9" s="245">
        <v>1.014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1.98</v>
      </c>
      <c r="O9" s="245">
        <f>ROUND(E9*N9,2)</f>
        <v>2.0099999999999998</v>
      </c>
      <c r="P9" s="245">
        <v>0</v>
      </c>
      <c r="Q9" s="245">
        <f>ROUND(E9*P9,2)</f>
        <v>0</v>
      </c>
      <c r="R9" s="247"/>
      <c r="S9" s="247" t="s">
        <v>270</v>
      </c>
      <c r="T9" s="248" t="s">
        <v>271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273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59" t="s">
        <v>460</v>
      </c>
      <c r="D10" s="226"/>
      <c r="E10" s="227"/>
      <c r="F10" s="224"/>
      <c r="G10" s="224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275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59" t="s">
        <v>461</v>
      </c>
      <c r="D11" s="226"/>
      <c r="E11" s="227"/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13"/>
      <c r="Z11" s="213"/>
      <c r="AA11" s="213"/>
      <c r="AB11" s="213"/>
      <c r="AC11" s="213"/>
      <c r="AD11" s="213"/>
      <c r="AE11" s="213"/>
      <c r="AF11" s="213"/>
      <c r="AG11" s="213" t="s">
        <v>275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59" t="s">
        <v>462</v>
      </c>
      <c r="D12" s="226"/>
      <c r="E12" s="227">
        <v>1.01</v>
      </c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275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20" outlineLevel="1" x14ac:dyDescent="0.25">
      <c r="A13" s="242">
        <v>2</v>
      </c>
      <c r="B13" s="243" t="s">
        <v>463</v>
      </c>
      <c r="C13" s="258" t="s">
        <v>464</v>
      </c>
      <c r="D13" s="244" t="s">
        <v>281</v>
      </c>
      <c r="E13" s="245">
        <v>1.014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5">
        <v>2.5018699999999998</v>
      </c>
      <c r="O13" s="245">
        <f>ROUND(E13*N13,2)</f>
        <v>2.54</v>
      </c>
      <c r="P13" s="245">
        <v>0</v>
      </c>
      <c r="Q13" s="245">
        <f>ROUND(E13*P13,2)</f>
        <v>0</v>
      </c>
      <c r="R13" s="247"/>
      <c r="S13" s="247" t="s">
        <v>270</v>
      </c>
      <c r="T13" s="248" t="s">
        <v>271</v>
      </c>
      <c r="U13" s="224">
        <v>0</v>
      </c>
      <c r="V13" s="224">
        <f>ROUND(E13*U13,2)</f>
        <v>0</v>
      </c>
      <c r="W13" s="224"/>
      <c r="X13" s="224" t="s">
        <v>272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273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59" t="s">
        <v>465</v>
      </c>
      <c r="D14" s="226"/>
      <c r="E14" s="227"/>
      <c r="F14" s="224"/>
      <c r="G14" s="224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13"/>
      <c r="Z14" s="213"/>
      <c r="AA14" s="213"/>
      <c r="AB14" s="213"/>
      <c r="AC14" s="213"/>
      <c r="AD14" s="213"/>
      <c r="AE14" s="213"/>
      <c r="AF14" s="213"/>
      <c r="AG14" s="213" t="s">
        <v>275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59" t="s">
        <v>461</v>
      </c>
      <c r="D15" s="226"/>
      <c r="E15" s="227"/>
      <c r="F15" s="224"/>
      <c r="G15" s="224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275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59" t="s">
        <v>462</v>
      </c>
      <c r="D16" s="226"/>
      <c r="E16" s="227">
        <v>1.01</v>
      </c>
      <c r="F16" s="224"/>
      <c r="G16" s="224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13"/>
      <c r="Z16" s="213"/>
      <c r="AA16" s="213"/>
      <c r="AB16" s="213"/>
      <c r="AC16" s="213"/>
      <c r="AD16" s="213"/>
      <c r="AE16" s="213"/>
      <c r="AF16" s="213"/>
      <c r="AG16" s="213" t="s">
        <v>275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2">
        <v>3</v>
      </c>
      <c r="B17" s="243" t="s">
        <v>466</v>
      </c>
      <c r="C17" s="258" t="s">
        <v>467</v>
      </c>
      <c r="D17" s="244" t="s">
        <v>269</v>
      </c>
      <c r="E17" s="245">
        <v>2.08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5">
        <v>2.47E-3</v>
      </c>
      <c r="O17" s="245">
        <f>ROUND(E17*N17,2)</f>
        <v>0.01</v>
      </c>
      <c r="P17" s="245">
        <v>0</v>
      </c>
      <c r="Q17" s="245">
        <f>ROUND(E17*P17,2)</f>
        <v>0</v>
      </c>
      <c r="R17" s="247"/>
      <c r="S17" s="247" t="s">
        <v>270</v>
      </c>
      <c r="T17" s="248" t="s">
        <v>271</v>
      </c>
      <c r="U17" s="224">
        <v>0</v>
      </c>
      <c r="V17" s="224">
        <f>ROUND(E17*U17,2)</f>
        <v>0</v>
      </c>
      <c r="W17" s="224"/>
      <c r="X17" s="224" t="s">
        <v>272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273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59" t="s">
        <v>468</v>
      </c>
      <c r="D18" s="226"/>
      <c r="E18" s="227"/>
      <c r="F18" s="224"/>
      <c r="G18" s="224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13"/>
      <c r="Z18" s="213"/>
      <c r="AA18" s="213"/>
      <c r="AB18" s="213"/>
      <c r="AC18" s="213"/>
      <c r="AD18" s="213"/>
      <c r="AE18" s="213"/>
      <c r="AF18" s="213"/>
      <c r="AG18" s="213" t="s">
        <v>275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59" t="s">
        <v>469</v>
      </c>
      <c r="D19" s="226"/>
      <c r="E19" s="227"/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13"/>
      <c r="Z19" s="213"/>
      <c r="AA19" s="213"/>
      <c r="AB19" s="213"/>
      <c r="AC19" s="213"/>
      <c r="AD19" s="213"/>
      <c r="AE19" s="213"/>
      <c r="AF19" s="213"/>
      <c r="AG19" s="213" t="s">
        <v>275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59" t="s">
        <v>470</v>
      </c>
      <c r="D20" s="226"/>
      <c r="E20" s="227">
        <v>2.08</v>
      </c>
      <c r="F20" s="224"/>
      <c r="G20" s="224"/>
      <c r="H20" s="224"/>
      <c r="I20" s="224"/>
      <c r="J20" s="224"/>
      <c r="K20" s="224"/>
      <c r="L20" s="224"/>
      <c r="M20" s="224"/>
      <c r="N20" s="223"/>
      <c r="O20" s="223"/>
      <c r="P20" s="223"/>
      <c r="Q20" s="223"/>
      <c r="R20" s="224"/>
      <c r="S20" s="224"/>
      <c r="T20" s="224"/>
      <c r="U20" s="224"/>
      <c r="V20" s="224"/>
      <c r="W20" s="224"/>
      <c r="X20" s="224"/>
      <c r="Y20" s="213"/>
      <c r="Z20" s="213"/>
      <c r="AA20" s="213"/>
      <c r="AB20" s="213"/>
      <c r="AC20" s="213"/>
      <c r="AD20" s="213"/>
      <c r="AE20" s="213"/>
      <c r="AF20" s="213"/>
      <c r="AG20" s="213" t="s">
        <v>275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49">
        <v>4</v>
      </c>
      <c r="B21" s="250" t="s">
        <v>471</v>
      </c>
      <c r="C21" s="260" t="s">
        <v>472</v>
      </c>
      <c r="D21" s="251" t="s">
        <v>269</v>
      </c>
      <c r="E21" s="252">
        <v>2.08</v>
      </c>
      <c r="F21" s="253"/>
      <c r="G21" s="254">
        <f>ROUND(E21*F21,2)</f>
        <v>0</v>
      </c>
      <c r="H21" s="253"/>
      <c r="I21" s="254">
        <f>ROUND(E21*H21,2)</f>
        <v>0</v>
      </c>
      <c r="J21" s="253"/>
      <c r="K21" s="254">
        <f>ROUND(E21*J21,2)</f>
        <v>0</v>
      </c>
      <c r="L21" s="254">
        <v>21</v>
      </c>
      <c r="M21" s="254">
        <f>G21*(1+L21/100)</f>
        <v>0</v>
      </c>
      <c r="N21" s="252">
        <v>0</v>
      </c>
      <c r="O21" s="252">
        <f>ROUND(E21*N21,2)</f>
        <v>0</v>
      </c>
      <c r="P21" s="252">
        <v>0</v>
      </c>
      <c r="Q21" s="252">
        <f>ROUND(E21*P21,2)</f>
        <v>0</v>
      </c>
      <c r="R21" s="254"/>
      <c r="S21" s="254" t="s">
        <v>270</v>
      </c>
      <c r="T21" s="255" t="s">
        <v>271</v>
      </c>
      <c r="U21" s="224">
        <v>0</v>
      </c>
      <c r="V21" s="224">
        <f>ROUND(E21*U21,2)</f>
        <v>0</v>
      </c>
      <c r="W21" s="224"/>
      <c r="X21" s="224" t="s">
        <v>272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273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42">
        <v>5</v>
      </c>
      <c r="B22" s="243" t="s">
        <v>473</v>
      </c>
      <c r="C22" s="258" t="s">
        <v>474</v>
      </c>
      <c r="D22" s="244" t="s">
        <v>347</v>
      </c>
      <c r="E22" s="245">
        <v>3.3000000000000002E-2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21</v>
      </c>
      <c r="M22" s="247">
        <f>G22*(1+L22/100)</f>
        <v>0</v>
      </c>
      <c r="N22" s="245">
        <v>1.06277</v>
      </c>
      <c r="O22" s="245">
        <f>ROUND(E22*N22,2)</f>
        <v>0.04</v>
      </c>
      <c r="P22" s="245">
        <v>0</v>
      </c>
      <c r="Q22" s="245">
        <f>ROUND(E22*P22,2)</f>
        <v>0</v>
      </c>
      <c r="R22" s="247"/>
      <c r="S22" s="247" t="s">
        <v>270</v>
      </c>
      <c r="T22" s="248" t="s">
        <v>271</v>
      </c>
      <c r="U22" s="224">
        <v>0</v>
      </c>
      <c r="V22" s="224">
        <f>ROUND(E22*U22,2)</f>
        <v>0</v>
      </c>
      <c r="W22" s="224"/>
      <c r="X22" s="224" t="s">
        <v>272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273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59" t="s">
        <v>475</v>
      </c>
      <c r="D23" s="226"/>
      <c r="E23" s="227"/>
      <c r="F23" s="224"/>
      <c r="G23" s="224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13"/>
      <c r="Z23" s="213"/>
      <c r="AA23" s="213"/>
      <c r="AB23" s="213"/>
      <c r="AC23" s="213"/>
      <c r="AD23" s="213"/>
      <c r="AE23" s="213"/>
      <c r="AF23" s="213"/>
      <c r="AG23" s="213" t="s">
        <v>275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20"/>
      <c r="B24" s="221"/>
      <c r="C24" s="259" t="s">
        <v>476</v>
      </c>
      <c r="D24" s="226"/>
      <c r="E24" s="227"/>
      <c r="F24" s="224"/>
      <c r="G24" s="224"/>
      <c r="H24" s="224"/>
      <c r="I24" s="224"/>
      <c r="J24" s="224"/>
      <c r="K24" s="224"/>
      <c r="L24" s="224"/>
      <c r="M24" s="224"/>
      <c r="N24" s="223"/>
      <c r="O24" s="223"/>
      <c r="P24" s="223"/>
      <c r="Q24" s="223"/>
      <c r="R24" s="224"/>
      <c r="S24" s="224"/>
      <c r="T24" s="224"/>
      <c r="U24" s="224"/>
      <c r="V24" s="224"/>
      <c r="W24" s="224"/>
      <c r="X24" s="224"/>
      <c r="Y24" s="213"/>
      <c r="Z24" s="213"/>
      <c r="AA24" s="213"/>
      <c r="AB24" s="213"/>
      <c r="AC24" s="213"/>
      <c r="AD24" s="213"/>
      <c r="AE24" s="213"/>
      <c r="AF24" s="213"/>
      <c r="AG24" s="213" t="s">
        <v>275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20"/>
      <c r="B25" s="221"/>
      <c r="C25" s="259" t="s">
        <v>477</v>
      </c>
      <c r="D25" s="226"/>
      <c r="E25" s="227">
        <v>0.03</v>
      </c>
      <c r="F25" s="224"/>
      <c r="G25" s="224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13"/>
      <c r="Z25" s="213"/>
      <c r="AA25" s="213"/>
      <c r="AB25" s="213"/>
      <c r="AC25" s="213"/>
      <c r="AD25" s="213"/>
      <c r="AE25" s="213"/>
      <c r="AF25" s="213"/>
      <c r="AG25" s="213" t="s">
        <v>275</v>
      </c>
      <c r="AH25" s="213">
        <v>0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13" x14ac:dyDescent="0.25">
      <c r="A26" s="232" t="s">
        <v>265</v>
      </c>
      <c r="B26" s="233" t="s">
        <v>130</v>
      </c>
      <c r="C26" s="257" t="s">
        <v>132</v>
      </c>
      <c r="D26" s="234"/>
      <c r="E26" s="235"/>
      <c r="F26" s="236"/>
      <c r="G26" s="236">
        <f>SUMIF(AG27:AG46,"&lt;&gt;NOR",G27:G46)</f>
        <v>0</v>
      </c>
      <c r="H26" s="236"/>
      <c r="I26" s="236">
        <f>SUM(I27:I46)</f>
        <v>0</v>
      </c>
      <c r="J26" s="236"/>
      <c r="K26" s="236">
        <f>SUM(K27:K46)</f>
        <v>0</v>
      </c>
      <c r="L26" s="236"/>
      <c r="M26" s="236">
        <f>SUM(M27:M46)</f>
        <v>0</v>
      </c>
      <c r="N26" s="235"/>
      <c r="O26" s="235">
        <f>SUM(O27:O46)</f>
        <v>2.08</v>
      </c>
      <c r="P26" s="235"/>
      <c r="Q26" s="235">
        <f>SUM(Q27:Q46)</f>
        <v>0</v>
      </c>
      <c r="R26" s="236"/>
      <c r="S26" s="236"/>
      <c r="T26" s="237"/>
      <c r="U26" s="231"/>
      <c r="V26" s="231">
        <f>SUM(V27:V46)</f>
        <v>0</v>
      </c>
      <c r="W26" s="231"/>
      <c r="X26" s="231"/>
      <c r="AG26" t="s">
        <v>266</v>
      </c>
    </row>
    <row r="27" spans="1:60" ht="20" outlineLevel="1" x14ac:dyDescent="0.25">
      <c r="A27" s="242">
        <v>6</v>
      </c>
      <c r="B27" s="243" t="s">
        <v>478</v>
      </c>
      <c r="C27" s="258" t="s">
        <v>479</v>
      </c>
      <c r="D27" s="244" t="s">
        <v>269</v>
      </c>
      <c r="E27" s="245">
        <v>6.03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21</v>
      </c>
      <c r="M27" s="247">
        <f>G27*(1+L27/100)</f>
        <v>0</v>
      </c>
      <c r="N27" s="245">
        <v>0.23291999999999999</v>
      </c>
      <c r="O27" s="245">
        <f>ROUND(E27*N27,2)</f>
        <v>1.4</v>
      </c>
      <c r="P27" s="245">
        <v>0</v>
      </c>
      <c r="Q27" s="245">
        <f>ROUND(E27*P27,2)</f>
        <v>0</v>
      </c>
      <c r="R27" s="247"/>
      <c r="S27" s="247" t="s">
        <v>270</v>
      </c>
      <c r="T27" s="248" t="s">
        <v>271</v>
      </c>
      <c r="U27" s="224">
        <v>0</v>
      </c>
      <c r="V27" s="224">
        <f>ROUND(E27*U27,2)</f>
        <v>0</v>
      </c>
      <c r="W27" s="224"/>
      <c r="X27" s="224" t="s">
        <v>272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273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20"/>
      <c r="B28" s="221"/>
      <c r="C28" s="259" t="s">
        <v>480</v>
      </c>
      <c r="D28" s="226"/>
      <c r="E28" s="227"/>
      <c r="F28" s="224"/>
      <c r="G28" s="224"/>
      <c r="H28" s="224"/>
      <c r="I28" s="224"/>
      <c r="J28" s="224"/>
      <c r="K28" s="224"/>
      <c r="L28" s="224"/>
      <c r="M28" s="224"/>
      <c r="N28" s="223"/>
      <c r="O28" s="223"/>
      <c r="P28" s="223"/>
      <c r="Q28" s="223"/>
      <c r="R28" s="224"/>
      <c r="S28" s="224"/>
      <c r="T28" s="224"/>
      <c r="U28" s="224"/>
      <c r="V28" s="224"/>
      <c r="W28" s="224"/>
      <c r="X28" s="224"/>
      <c r="Y28" s="213"/>
      <c r="Z28" s="213"/>
      <c r="AA28" s="213"/>
      <c r="AB28" s="213"/>
      <c r="AC28" s="213"/>
      <c r="AD28" s="213"/>
      <c r="AE28" s="213"/>
      <c r="AF28" s="213"/>
      <c r="AG28" s="213" t="s">
        <v>275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59" t="s">
        <v>292</v>
      </c>
      <c r="D29" s="226"/>
      <c r="E29" s="227"/>
      <c r="F29" s="224"/>
      <c r="G29" s="224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13"/>
      <c r="Z29" s="213"/>
      <c r="AA29" s="213"/>
      <c r="AB29" s="213"/>
      <c r="AC29" s="213"/>
      <c r="AD29" s="213"/>
      <c r="AE29" s="213"/>
      <c r="AF29" s="213"/>
      <c r="AG29" s="213" t="s">
        <v>275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59" t="s">
        <v>481</v>
      </c>
      <c r="D30" s="226"/>
      <c r="E30" s="227"/>
      <c r="F30" s="224"/>
      <c r="G30" s="224"/>
      <c r="H30" s="224"/>
      <c r="I30" s="224"/>
      <c r="J30" s="224"/>
      <c r="K30" s="224"/>
      <c r="L30" s="224"/>
      <c r="M30" s="224"/>
      <c r="N30" s="223"/>
      <c r="O30" s="223"/>
      <c r="P30" s="223"/>
      <c r="Q30" s="223"/>
      <c r="R30" s="224"/>
      <c r="S30" s="224"/>
      <c r="T30" s="224"/>
      <c r="U30" s="224"/>
      <c r="V30" s="224"/>
      <c r="W30" s="224"/>
      <c r="X30" s="224"/>
      <c r="Y30" s="213"/>
      <c r="Z30" s="213"/>
      <c r="AA30" s="213"/>
      <c r="AB30" s="213"/>
      <c r="AC30" s="213"/>
      <c r="AD30" s="213"/>
      <c r="AE30" s="213"/>
      <c r="AF30" s="213"/>
      <c r="AG30" s="213" t="s">
        <v>275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59" t="s">
        <v>283</v>
      </c>
      <c r="D31" s="226"/>
      <c r="E31" s="227"/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13"/>
      <c r="Z31" s="213"/>
      <c r="AA31" s="213"/>
      <c r="AB31" s="213"/>
      <c r="AC31" s="213"/>
      <c r="AD31" s="213"/>
      <c r="AE31" s="213"/>
      <c r="AF31" s="213"/>
      <c r="AG31" s="213" t="s">
        <v>275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20"/>
      <c r="B32" s="221"/>
      <c r="C32" s="259" t="s">
        <v>482</v>
      </c>
      <c r="D32" s="226"/>
      <c r="E32" s="227"/>
      <c r="F32" s="224"/>
      <c r="G32" s="224"/>
      <c r="H32" s="224"/>
      <c r="I32" s="224"/>
      <c r="J32" s="224"/>
      <c r="K32" s="224"/>
      <c r="L32" s="224"/>
      <c r="M32" s="224"/>
      <c r="N32" s="223"/>
      <c r="O32" s="223"/>
      <c r="P32" s="223"/>
      <c r="Q32" s="223"/>
      <c r="R32" s="224"/>
      <c r="S32" s="224"/>
      <c r="T32" s="224"/>
      <c r="U32" s="224"/>
      <c r="V32" s="224"/>
      <c r="W32" s="224"/>
      <c r="X32" s="224"/>
      <c r="Y32" s="213"/>
      <c r="Z32" s="213"/>
      <c r="AA32" s="213"/>
      <c r="AB32" s="213"/>
      <c r="AC32" s="213"/>
      <c r="AD32" s="213"/>
      <c r="AE32" s="213"/>
      <c r="AF32" s="213"/>
      <c r="AG32" s="213" t="s">
        <v>275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59" t="s">
        <v>483</v>
      </c>
      <c r="D33" s="226"/>
      <c r="E33" s="227"/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13"/>
      <c r="Z33" s="213"/>
      <c r="AA33" s="213"/>
      <c r="AB33" s="213"/>
      <c r="AC33" s="213"/>
      <c r="AD33" s="213"/>
      <c r="AE33" s="213"/>
      <c r="AF33" s="213"/>
      <c r="AG33" s="213" t="s">
        <v>275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/>
      <c r="B34" s="221"/>
      <c r="C34" s="259" t="s">
        <v>484</v>
      </c>
      <c r="D34" s="226"/>
      <c r="E34" s="227">
        <v>6.03</v>
      </c>
      <c r="F34" s="224"/>
      <c r="G34" s="224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13"/>
      <c r="Z34" s="213"/>
      <c r="AA34" s="213"/>
      <c r="AB34" s="213"/>
      <c r="AC34" s="213"/>
      <c r="AD34" s="213"/>
      <c r="AE34" s="213"/>
      <c r="AF34" s="213"/>
      <c r="AG34" s="213" t="s">
        <v>275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42">
        <v>7</v>
      </c>
      <c r="B35" s="243" t="s">
        <v>485</v>
      </c>
      <c r="C35" s="258" t="s">
        <v>486</v>
      </c>
      <c r="D35" s="244" t="s">
        <v>347</v>
      </c>
      <c r="E35" s="245">
        <v>0.58799999999999997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21</v>
      </c>
      <c r="M35" s="247">
        <f>G35*(1+L35/100)</f>
        <v>0</v>
      </c>
      <c r="N35" s="245">
        <v>1.0900000000000001</v>
      </c>
      <c r="O35" s="245">
        <f>ROUND(E35*N35,2)</f>
        <v>0.64</v>
      </c>
      <c r="P35" s="245">
        <v>0</v>
      </c>
      <c r="Q35" s="245">
        <f>ROUND(E35*P35,2)</f>
        <v>0</v>
      </c>
      <c r="R35" s="247"/>
      <c r="S35" s="247" t="s">
        <v>270</v>
      </c>
      <c r="T35" s="248" t="s">
        <v>271</v>
      </c>
      <c r="U35" s="224">
        <v>0</v>
      </c>
      <c r="V35" s="224">
        <f>ROUND(E35*U35,2)</f>
        <v>0</v>
      </c>
      <c r="W35" s="224"/>
      <c r="X35" s="224" t="s">
        <v>272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273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59" t="s">
        <v>487</v>
      </c>
      <c r="D36" s="226"/>
      <c r="E36" s="227"/>
      <c r="F36" s="224"/>
      <c r="G36" s="224"/>
      <c r="H36" s="224"/>
      <c r="I36" s="224"/>
      <c r="J36" s="224"/>
      <c r="K36" s="224"/>
      <c r="L36" s="224"/>
      <c r="M36" s="224"/>
      <c r="N36" s="223"/>
      <c r="O36" s="223"/>
      <c r="P36" s="223"/>
      <c r="Q36" s="223"/>
      <c r="R36" s="224"/>
      <c r="S36" s="224"/>
      <c r="T36" s="224"/>
      <c r="U36" s="224"/>
      <c r="V36" s="224"/>
      <c r="W36" s="224"/>
      <c r="X36" s="224"/>
      <c r="Y36" s="213"/>
      <c r="Z36" s="213"/>
      <c r="AA36" s="213"/>
      <c r="AB36" s="213"/>
      <c r="AC36" s="213"/>
      <c r="AD36" s="213"/>
      <c r="AE36" s="213"/>
      <c r="AF36" s="213"/>
      <c r="AG36" s="213" t="s">
        <v>275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59" t="s">
        <v>488</v>
      </c>
      <c r="D37" s="226"/>
      <c r="E37" s="227"/>
      <c r="F37" s="224"/>
      <c r="G37" s="224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13"/>
      <c r="Z37" s="213"/>
      <c r="AA37" s="213"/>
      <c r="AB37" s="213"/>
      <c r="AC37" s="213"/>
      <c r="AD37" s="213"/>
      <c r="AE37" s="213"/>
      <c r="AF37" s="213"/>
      <c r="AG37" s="213" t="s">
        <v>275</v>
      </c>
      <c r="AH37" s="213">
        <v>0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59" t="s">
        <v>489</v>
      </c>
      <c r="D38" s="226"/>
      <c r="E38" s="227"/>
      <c r="F38" s="224"/>
      <c r="G38" s="224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13"/>
      <c r="Z38" s="213"/>
      <c r="AA38" s="213"/>
      <c r="AB38" s="213"/>
      <c r="AC38" s="213"/>
      <c r="AD38" s="213"/>
      <c r="AE38" s="213"/>
      <c r="AF38" s="213"/>
      <c r="AG38" s="213" t="s">
        <v>275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59" t="s">
        <v>490</v>
      </c>
      <c r="D39" s="226"/>
      <c r="E39" s="227"/>
      <c r="F39" s="224"/>
      <c r="G39" s="224"/>
      <c r="H39" s="224"/>
      <c r="I39" s="224"/>
      <c r="J39" s="224"/>
      <c r="K39" s="224"/>
      <c r="L39" s="224"/>
      <c r="M39" s="224"/>
      <c r="N39" s="223"/>
      <c r="O39" s="223"/>
      <c r="P39" s="223"/>
      <c r="Q39" s="223"/>
      <c r="R39" s="224"/>
      <c r="S39" s="224"/>
      <c r="T39" s="224"/>
      <c r="U39" s="224"/>
      <c r="V39" s="224"/>
      <c r="W39" s="224"/>
      <c r="X39" s="224"/>
      <c r="Y39" s="213"/>
      <c r="Z39" s="213"/>
      <c r="AA39" s="213"/>
      <c r="AB39" s="213"/>
      <c r="AC39" s="213"/>
      <c r="AD39" s="213"/>
      <c r="AE39" s="213"/>
      <c r="AF39" s="213"/>
      <c r="AG39" s="213" t="s">
        <v>275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59" t="s">
        <v>491</v>
      </c>
      <c r="D40" s="226"/>
      <c r="E40" s="227"/>
      <c r="F40" s="224"/>
      <c r="G40" s="224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13"/>
      <c r="Z40" s="213"/>
      <c r="AA40" s="213"/>
      <c r="AB40" s="213"/>
      <c r="AC40" s="213"/>
      <c r="AD40" s="213"/>
      <c r="AE40" s="213"/>
      <c r="AF40" s="213"/>
      <c r="AG40" s="213" t="s">
        <v>275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59" t="s">
        <v>492</v>
      </c>
      <c r="D41" s="226"/>
      <c r="E41" s="227">
        <v>0.59</v>
      </c>
      <c r="F41" s="224"/>
      <c r="G41" s="224"/>
      <c r="H41" s="224"/>
      <c r="I41" s="224"/>
      <c r="J41" s="224"/>
      <c r="K41" s="224"/>
      <c r="L41" s="224"/>
      <c r="M41" s="224"/>
      <c r="N41" s="223"/>
      <c r="O41" s="223"/>
      <c r="P41" s="223"/>
      <c r="Q41" s="223"/>
      <c r="R41" s="224"/>
      <c r="S41" s="224"/>
      <c r="T41" s="224"/>
      <c r="U41" s="224"/>
      <c r="V41" s="224"/>
      <c r="W41" s="224"/>
      <c r="X41" s="224"/>
      <c r="Y41" s="213"/>
      <c r="Z41" s="213"/>
      <c r="AA41" s="213"/>
      <c r="AB41" s="213"/>
      <c r="AC41" s="213"/>
      <c r="AD41" s="213"/>
      <c r="AE41" s="213"/>
      <c r="AF41" s="213"/>
      <c r="AG41" s="213" t="s">
        <v>275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20" outlineLevel="1" x14ac:dyDescent="0.25">
      <c r="A42" s="242">
        <v>8</v>
      </c>
      <c r="B42" s="243" t="s">
        <v>493</v>
      </c>
      <c r="C42" s="258" t="s">
        <v>494</v>
      </c>
      <c r="D42" s="244" t="s">
        <v>269</v>
      </c>
      <c r="E42" s="245">
        <v>0.84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21</v>
      </c>
      <c r="M42" s="247">
        <f>G42*(1+L42/100)</f>
        <v>0</v>
      </c>
      <c r="N42" s="245">
        <v>4.2340000000000003E-2</v>
      </c>
      <c r="O42" s="245">
        <f>ROUND(E42*N42,2)</f>
        <v>0.04</v>
      </c>
      <c r="P42" s="245">
        <v>0</v>
      </c>
      <c r="Q42" s="245">
        <f>ROUND(E42*P42,2)</f>
        <v>0</v>
      </c>
      <c r="R42" s="247"/>
      <c r="S42" s="247" t="s">
        <v>270</v>
      </c>
      <c r="T42" s="248" t="s">
        <v>271</v>
      </c>
      <c r="U42" s="224">
        <v>0</v>
      </c>
      <c r="V42" s="224">
        <f>ROUND(E42*U42,2)</f>
        <v>0</v>
      </c>
      <c r="W42" s="224"/>
      <c r="X42" s="224" t="s">
        <v>272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273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20"/>
      <c r="B43" s="221"/>
      <c r="C43" s="259" t="s">
        <v>495</v>
      </c>
      <c r="D43" s="226"/>
      <c r="E43" s="227"/>
      <c r="F43" s="224"/>
      <c r="G43" s="224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13"/>
      <c r="Z43" s="213"/>
      <c r="AA43" s="213"/>
      <c r="AB43" s="213"/>
      <c r="AC43" s="213"/>
      <c r="AD43" s="213"/>
      <c r="AE43" s="213"/>
      <c r="AF43" s="213"/>
      <c r="AG43" s="213" t="s">
        <v>275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20"/>
      <c r="B44" s="221"/>
      <c r="C44" s="259" t="s">
        <v>283</v>
      </c>
      <c r="D44" s="226"/>
      <c r="E44" s="227"/>
      <c r="F44" s="224"/>
      <c r="G44" s="224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13"/>
      <c r="Z44" s="213"/>
      <c r="AA44" s="213"/>
      <c r="AB44" s="213"/>
      <c r="AC44" s="213"/>
      <c r="AD44" s="213"/>
      <c r="AE44" s="213"/>
      <c r="AF44" s="213"/>
      <c r="AG44" s="213" t="s">
        <v>275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59" t="s">
        <v>496</v>
      </c>
      <c r="D45" s="226"/>
      <c r="E45" s="227"/>
      <c r="F45" s="224"/>
      <c r="G45" s="224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13"/>
      <c r="Z45" s="213"/>
      <c r="AA45" s="213"/>
      <c r="AB45" s="213"/>
      <c r="AC45" s="213"/>
      <c r="AD45" s="213"/>
      <c r="AE45" s="213"/>
      <c r="AF45" s="213"/>
      <c r="AG45" s="213" t="s">
        <v>275</v>
      </c>
      <c r="AH45" s="213"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59" t="s">
        <v>497</v>
      </c>
      <c r="D46" s="226"/>
      <c r="E46" s="227">
        <v>0.84</v>
      </c>
      <c r="F46" s="224"/>
      <c r="G46" s="224"/>
      <c r="H46" s="224"/>
      <c r="I46" s="224"/>
      <c r="J46" s="224"/>
      <c r="K46" s="224"/>
      <c r="L46" s="224"/>
      <c r="M46" s="224"/>
      <c r="N46" s="223"/>
      <c r="O46" s="223"/>
      <c r="P46" s="223"/>
      <c r="Q46" s="223"/>
      <c r="R46" s="224"/>
      <c r="S46" s="224"/>
      <c r="T46" s="224"/>
      <c r="U46" s="224"/>
      <c r="V46" s="224"/>
      <c r="W46" s="224"/>
      <c r="X46" s="224"/>
      <c r="Y46" s="213"/>
      <c r="Z46" s="213"/>
      <c r="AA46" s="213"/>
      <c r="AB46" s="213"/>
      <c r="AC46" s="213"/>
      <c r="AD46" s="213"/>
      <c r="AE46" s="213"/>
      <c r="AF46" s="213"/>
      <c r="AG46" s="213" t="s">
        <v>275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ht="13" x14ac:dyDescent="0.25">
      <c r="A47" s="232" t="s">
        <v>265</v>
      </c>
      <c r="B47" s="233" t="s">
        <v>137</v>
      </c>
      <c r="C47" s="257" t="s">
        <v>139</v>
      </c>
      <c r="D47" s="234"/>
      <c r="E47" s="235"/>
      <c r="F47" s="236"/>
      <c r="G47" s="236">
        <f>SUMIF(AG48:AG162,"&lt;&gt;NOR",G48:G162)</f>
        <v>0</v>
      </c>
      <c r="H47" s="236"/>
      <c r="I47" s="236">
        <f>SUM(I48:I162)</f>
        <v>0</v>
      </c>
      <c r="J47" s="236"/>
      <c r="K47" s="236">
        <f>SUM(K48:K162)</f>
        <v>0</v>
      </c>
      <c r="L47" s="236"/>
      <c r="M47" s="236">
        <f>SUM(M48:M162)</f>
        <v>0</v>
      </c>
      <c r="N47" s="235"/>
      <c r="O47" s="235">
        <f>SUM(O48:O162)</f>
        <v>19.809999999999999</v>
      </c>
      <c r="P47" s="235"/>
      <c r="Q47" s="235">
        <f>SUM(Q48:Q162)</f>
        <v>0</v>
      </c>
      <c r="R47" s="236"/>
      <c r="S47" s="236"/>
      <c r="T47" s="237"/>
      <c r="U47" s="231"/>
      <c r="V47" s="231">
        <f>SUM(V48:V162)</f>
        <v>0</v>
      </c>
      <c r="W47" s="231"/>
      <c r="X47" s="231"/>
      <c r="AG47" t="s">
        <v>266</v>
      </c>
    </row>
    <row r="48" spans="1:60" ht="20" outlineLevel="1" x14ac:dyDescent="0.25">
      <c r="A48" s="249">
        <v>9</v>
      </c>
      <c r="B48" s="250" t="s">
        <v>498</v>
      </c>
      <c r="C48" s="260" t="s">
        <v>499</v>
      </c>
      <c r="D48" s="251" t="s">
        <v>269</v>
      </c>
      <c r="E48" s="252">
        <v>90</v>
      </c>
      <c r="F48" s="253"/>
      <c r="G48" s="254">
        <f>ROUND(E48*F48,2)</f>
        <v>0</v>
      </c>
      <c r="H48" s="253"/>
      <c r="I48" s="254">
        <f>ROUND(E48*H48,2)</f>
        <v>0</v>
      </c>
      <c r="J48" s="253"/>
      <c r="K48" s="254">
        <f>ROUND(E48*J48,2)</f>
        <v>0</v>
      </c>
      <c r="L48" s="254">
        <v>21</v>
      </c>
      <c r="M48" s="254">
        <f>G48*(1+L48/100)</f>
        <v>0</v>
      </c>
      <c r="N48" s="252">
        <v>0</v>
      </c>
      <c r="O48" s="252">
        <f>ROUND(E48*N48,2)</f>
        <v>0</v>
      </c>
      <c r="P48" s="252">
        <v>0</v>
      </c>
      <c r="Q48" s="252">
        <f>ROUND(E48*P48,2)</f>
        <v>0</v>
      </c>
      <c r="R48" s="254"/>
      <c r="S48" s="254" t="s">
        <v>270</v>
      </c>
      <c r="T48" s="255" t="s">
        <v>271</v>
      </c>
      <c r="U48" s="224">
        <v>0</v>
      </c>
      <c r="V48" s="224">
        <f>ROUND(E48*U48,2)</f>
        <v>0</v>
      </c>
      <c r="W48" s="224"/>
      <c r="X48" s="224" t="s">
        <v>272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273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ht="20" outlineLevel="1" x14ac:dyDescent="0.25">
      <c r="A49" s="242">
        <v>10</v>
      </c>
      <c r="B49" s="243" t="s">
        <v>500</v>
      </c>
      <c r="C49" s="258" t="s">
        <v>501</v>
      </c>
      <c r="D49" s="244" t="s">
        <v>388</v>
      </c>
      <c r="E49" s="245">
        <v>10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21</v>
      </c>
      <c r="M49" s="247">
        <f>G49*(1+L49/100)</f>
        <v>0</v>
      </c>
      <c r="N49" s="245">
        <v>4.0599999999999997E-2</v>
      </c>
      <c r="O49" s="245">
        <f>ROUND(E49*N49,2)</f>
        <v>0.41</v>
      </c>
      <c r="P49" s="245">
        <v>0</v>
      </c>
      <c r="Q49" s="245">
        <f>ROUND(E49*P49,2)</f>
        <v>0</v>
      </c>
      <c r="R49" s="247"/>
      <c r="S49" s="247" t="s">
        <v>270</v>
      </c>
      <c r="T49" s="248" t="s">
        <v>271</v>
      </c>
      <c r="U49" s="224">
        <v>0</v>
      </c>
      <c r="V49" s="224">
        <f>ROUND(E49*U49,2)</f>
        <v>0</v>
      </c>
      <c r="W49" s="224"/>
      <c r="X49" s="224" t="s">
        <v>272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273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20"/>
      <c r="B50" s="221"/>
      <c r="C50" s="259" t="s">
        <v>502</v>
      </c>
      <c r="D50" s="226"/>
      <c r="E50" s="227"/>
      <c r="F50" s="224"/>
      <c r="G50" s="224"/>
      <c r="H50" s="224"/>
      <c r="I50" s="224"/>
      <c r="J50" s="224"/>
      <c r="K50" s="224"/>
      <c r="L50" s="224"/>
      <c r="M50" s="224"/>
      <c r="N50" s="223"/>
      <c r="O50" s="223"/>
      <c r="P50" s="223"/>
      <c r="Q50" s="223"/>
      <c r="R50" s="224"/>
      <c r="S50" s="224"/>
      <c r="T50" s="224"/>
      <c r="U50" s="224"/>
      <c r="V50" s="224"/>
      <c r="W50" s="224"/>
      <c r="X50" s="224"/>
      <c r="Y50" s="213"/>
      <c r="Z50" s="213"/>
      <c r="AA50" s="213"/>
      <c r="AB50" s="213"/>
      <c r="AC50" s="213"/>
      <c r="AD50" s="213"/>
      <c r="AE50" s="213"/>
      <c r="AF50" s="213"/>
      <c r="AG50" s="213" t="s">
        <v>275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59" t="s">
        <v>503</v>
      </c>
      <c r="D51" s="226"/>
      <c r="E51" s="227"/>
      <c r="F51" s="224"/>
      <c r="G51" s="224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13"/>
      <c r="Z51" s="213"/>
      <c r="AA51" s="213"/>
      <c r="AB51" s="213"/>
      <c r="AC51" s="213"/>
      <c r="AD51" s="213"/>
      <c r="AE51" s="213"/>
      <c r="AF51" s="213"/>
      <c r="AG51" s="213" t="s">
        <v>275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20"/>
      <c r="B52" s="221"/>
      <c r="C52" s="259" t="s">
        <v>504</v>
      </c>
      <c r="D52" s="226"/>
      <c r="E52" s="227">
        <v>10</v>
      </c>
      <c r="F52" s="224"/>
      <c r="G52" s="224"/>
      <c r="H52" s="224"/>
      <c r="I52" s="224"/>
      <c r="J52" s="224"/>
      <c r="K52" s="224"/>
      <c r="L52" s="224"/>
      <c r="M52" s="224"/>
      <c r="N52" s="223"/>
      <c r="O52" s="223"/>
      <c r="P52" s="223"/>
      <c r="Q52" s="223"/>
      <c r="R52" s="224"/>
      <c r="S52" s="224"/>
      <c r="T52" s="224"/>
      <c r="U52" s="224"/>
      <c r="V52" s="224"/>
      <c r="W52" s="224"/>
      <c r="X52" s="224"/>
      <c r="Y52" s="213"/>
      <c r="Z52" s="213"/>
      <c r="AA52" s="213"/>
      <c r="AB52" s="213"/>
      <c r="AC52" s="213"/>
      <c r="AD52" s="213"/>
      <c r="AE52" s="213"/>
      <c r="AF52" s="213"/>
      <c r="AG52" s="213" t="s">
        <v>275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ht="20" outlineLevel="1" x14ac:dyDescent="0.25">
      <c r="A53" s="242">
        <v>11</v>
      </c>
      <c r="B53" s="243" t="s">
        <v>505</v>
      </c>
      <c r="C53" s="258" t="s">
        <v>506</v>
      </c>
      <c r="D53" s="244" t="s">
        <v>269</v>
      </c>
      <c r="E53" s="245">
        <v>832.048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21</v>
      </c>
      <c r="M53" s="247">
        <f>G53*(1+L53/100)</f>
        <v>0</v>
      </c>
      <c r="N53" s="245">
        <v>1.7000000000000001E-2</v>
      </c>
      <c r="O53" s="245">
        <f>ROUND(E53*N53,2)</f>
        <v>14.14</v>
      </c>
      <c r="P53" s="245">
        <v>0</v>
      </c>
      <c r="Q53" s="245">
        <f>ROUND(E53*P53,2)</f>
        <v>0</v>
      </c>
      <c r="R53" s="247"/>
      <c r="S53" s="247" t="s">
        <v>270</v>
      </c>
      <c r="T53" s="248" t="s">
        <v>271</v>
      </c>
      <c r="U53" s="224">
        <v>0</v>
      </c>
      <c r="V53" s="224">
        <f>ROUND(E53*U53,2)</f>
        <v>0</v>
      </c>
      <c r="W53" s="224"/>
      <c r="X53" s="224" t="s">
        <v>272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273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20"/>
      <c r="B54" s="221"/>
      <c r="C54" s="259" t="s">
        <v>507</v>
      </c>
      <c r="D54" s="226"/>
      <c r="E54" s="227"/>
      <c r="F54" s="224"/>
      <c r="G54" s="224"/>
      <c r="H54" s="224"/>
      <c r="I54" s="224"/>
      <c r="J54" s="224"/>
      <c r="K54" s="224"/>
      <c r="L54" s="224"/>
      <c r="M54" s="224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X54" s="224"/>
      <c r="Y54" s="213"/>
      <c r="Z54" s="213"/>
      <c r="AA54" s="213"/>
      <c r="AB54" s="213"/>
      <c r="AC54" s="213"/>
      <c r="AD54" s="213"/>
      <c r="AE54" s="213"/>
      <c r="AF54" s="213"/>
      <c r="AG54" s="213" t="s">
        <v>275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20"/>
      <c r="B55" s="221"/>
      <c r="C55" s="259" t="s">
        <v>336</v>
      </c>
      <c r="D55" s="226"/>
      <c r="E55" s="227"/>
      <c r="F55" s="224"/>
      <c r="G55" s="224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13"/>
      <c r="Z55" s="213"/>
      <c r="AA55" s="213"/>
      <c r="AB55" s="213"/>
      <c r="AC55" s="213"/>
      <c r="AD55" s="213"/>
      <c r="AE55" s="213"/>
      <c r="AF55" s="213"/>
      <c r="AG55" s="213" t="s">
        <v>275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59" t="s">
        <v>337</v>
      </c>
      <c r="D56" s="226"/>
      <c r="E56" s="227"/>
      <c r="F56" s="224"/>
      <c r="G56" s="224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13"/>
      <c r="Z56" s="213"/>
      <c r="AA56" s="213"/>
      <c r="AB56" s="213"/>
      <c r="AC56" s="213"/>
      <c r="AD56" s="213"/>
      <c r="AE56" s="213"/>
      <c r="AF56" s="213"/>
      <c r="AG56" s="213" t="s">
        <v>275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20"/>
      <c r="B57" s="221"/>
      <c r="C57" s="259" t="s">
        <v>338</v>
      </c>
      <c r="D57" s="226"/>
      <c r="E57" s="227"/>
      <c r="F57" s="224"/>
      <c r="G57" s="224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13"/>
      <c r="Z57" s="213"/>
      <c r="AA57" s="213"/>
      <c r="AB57" s="213"/>
      <c r="AC57" s="213"/>
      <c r="AD57" s="213"/>
      <c r="AE57" s="213"/>
      <c r="AF57" s="213"/>
      <c r="AG57" s="213" t="s">
        <v>275</v>
      </c>
      <c r="AH57" s="213">
        <v>0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20"/>
      <c r="B58" s="221"/>
      <c r="C58" s="259" t="s">
        <v>330</v>
      </c>
      <c r="D58" s="226"/>
      <c r="E58" s="227"/>
      <c r="F58" s="224"/>
      <c r="G58" s="224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13"/>
      <c r="Z58" s="213"/>
      <c r="AA58" s="213"/>
      <c r="AB58" s="213"/>
      <c r="AC58" s="213"/>
      <c r="AD58" s="213"/>
      <c r="AE58" s="213"/>
      <c r="AF58" s="213"/>
      <c r="AG58" s="213" t="s">
        <v>275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20"/>
      <c r="B59" s="221"/>
      <c r="C59" s="259" t="s">
        <v>508</v>
      </c>
      <c r="D59" s="226"/>
      <c r="E59" s="227"/>
      <c r="F59" s="224"/>
      <c r="G59" s="224"/>
      <c r="H59" s="224"/>
      <c r="I59" s="224"/>
      <c r="J59" s="224"/>
      <c r="K59" s="224"/>
      <c r="L59" s="224"/>
      <c r="M59" s="224"/>
      <c r="N59" s="223"/>
      <c r="O59" s="223"/>
      <c r="P59" s="223"/>
      <c r="Q59" s="223"/>
      <c r="R59" s="224"/>
      <c r="S59" s="224"/>
      <c r="T59" s="224"/>
      <c r="U59" s="224"/>
      <c r="V59" s="224"/>
      <c r="W59" s="224"/>
      <c r="X59" s="224"/>
      <c r="Y59" s="213"/>
      <c r="Z59" s="213"/>
      <c r="AA59" s="213"/>
      <c r="AB59" s="213"/>
      <c r="AC59" s="213"/>
      <c r="AD59" s="213"/>
      <c r="AE59" s="213"/>
      <c r="AF59" s="213"/>
      <c r="AG59" s="213" t="s">
        <v>275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ht="30" outlineLevel="1" x14ac:dyDescent="0.25">
      <c r="A60" s="220"/>
      <c r="B60" s="221"/>
      <c r="C60" s="259" t="s">
        <v>509</v>
      </c>
      <c r="D60" s="226"/>
      <c r="E60" s="227"/>
      <c r="F60" s="224"/>
      <c r="G60" s="224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13"/>
      <c r="Z60" s="213"/>
      <c r="AA60" s="213"/>
      <c r="AB60" s="213"/>
      <c r="AC60" s="213"/>
      <c r="AD60" s="213"/>
      <c r="AE60" s="213"/>
      <c r="AF60" s="213"/>
      <c r="AG60" s="213" t="s">
        <v>275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20"/>
      <c r="B61" s="221"/>
      <c r="C61" s="259" t="s">
        <v>510</v>
      </c>
      <c r="D61" s="226"/>
      <c r="E61" s="227"/>
      <c r="F61" s="224"/>
      <c r="G61" s="224"/>
      <c r="H61" s="224"/>
      <c r="I61" s="224"/>
      <c r="J61" s="224"/>
      <c r="K61" s="224"/>
      <c r="L61" s="224"/>
      <c r="M61" s="224"/>
      <c r="N61" s="223"/>
      <c r="O61" s="223"/>
      <c r="P61" s="223"/>
      <c r="Q61" s="223"/>
      <c r="R61" s="224"/>
      <c r="S61" s="224"/>
      <c r="T61" s="224"/>
      <c r="U61" s="224"/>
      <c r="V61" s="224"/>
      <c r="W61" s="224"/>
      <c r="X61" s="224"/>
      <c r="Y61" s="213"/>
      <c r="Z61" s="213"/>
      <c r="AA61" s="213"/>
      <c r="AB61" s="213"/>
      <c r="AC61" s="213"/>
      <c r="AD61" s="213"/>
      <c r="AE61" s="213"/>
      <c r="AF61" s="213"/>
      <c r="AG61" s="213" t="s">
        <v>275</v>
      </c>
      <c r="AH61" s="213">
        <v>0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20"/>
      <c r="B62" s="221"/>
      <c r="C62" s="259" t="s">
        <v>511</v>
      </c>
      <c r="D62" s="226"/>
      <c r="E62" s="227"/>
      <c r="F62" s="224"/>
      <c r="G62" s="224"/>
      <c r="H62" s="224"/>
      <c r="I62" s="224"/>
      <c r="J62" s="224"/>
      <c r="K62" s="224"/>
      <c r="L62" s="224"/>
      <c r="M62" s="224"/>
      <c r="N62" s="223"/>
      <c r="O62" s="223"/>
      <c r="P62" s="223"/>
      <c r="Q62" s="223"/>
      <c r="R62" s="224"/>
      <c r="S62" s="224"/>
      <c r="T62" s="224"/>
      <c r="U62" s="224"/>
      <c r="V62" s="224"/>
      <c r="W62" s="224"/>
      <c r="X62" s="224"/>
      <c r="Y62" s="213"/>
      <c r="Z62" s="213"/>
      <c r="AA62" s="213"/>
      <c r="AB62" s="213"/>
      <c r="AC62" s="213"/>
      <c r="AD62" s="213"/>
      <c r="AE62" s="213"/>
      <c r="AF62" s="213"/>
      <c r="AG62" s="213" t="s">
        <v>275</v>
      </c>
      <c r="AH62" s="213"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ht="30" outlineLevel="1" x14ac:dyDescent="0.25">
      <c r="A63" s="220"/>
      <c r="B63" s="221"/>
      <c r="C63" s="259" t="s">
        <v>512</v>
      </c>
      <c r="D63" s="226"/>
      <c r="E63" s="227"/>
      <c r="F63" s="224"/>
      <c r="G63" s="224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13"/>
      <c r="Z63" s="213"/>
      <c r="AA63" s="213"/>
      <c r="AB63" s="213"/>
      <c r="AC63" s="213"/>
      <c r="AD63" s="213"/>
      <c r="AE63" s="213"/>
      <c r="AF63" s="213"/>
      <c r="AG63" s="213" t="s">
        <v>275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20"/>
      <c r="B64" s="221"/>
      <c r="C64" s="259" t="s">
        <v>513</v>
      </c>
      <c r="D64" s="226"/>
      <c r="E64" s="227"/>
      <c r="F64" s="224"/>
      <c r="G64" s="224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13"/>
      <c r="Z64" s="213"/>
      <c r="AA64" s="213"/>
      <c r="AB64" s="213"/>
      <c r="AC64" s="213"/>
      <c r="AD64" s="213"/>
      <c r="AE64" s="213"/>
      <c r="AF64" s="213"/>
      <c r="AG64" s="213" t="s">
        <v>275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20"/>
      <c r="B65" s="221"/>
      <c r="C65" s="259" t="s">
        <v>514</v>
      </c>
      <c r="D65" s="226"/>
      <c r="E65" s="227">
        <v>832.05</v>
      </c>
      <c r="F65" s="224"/>
      <c r="G65" s="224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13"/>
      <c r="Z65" s="213"/>
      <c r="AA65" s="213"/>
      <c r="AB65" s="213"/>
      <c r="AC65" s="213"/>
      <c r="AD65" s="213"/>
      <c r="AE65" s="213"/>
      <c r="AF65" s="213"/>
      <c r="AG65" s="213" t="s">
        <v>275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20" outlineLevel="1" x14ac:dyDescent="0.25">
      <c r="A66" s="242">
        <v>12</v>
      </c>
      <c r="B66" s="243" t="s">
        <v>515</v>
      </c>
      <c r="C66" s="258" t="s">
        <v>516</v>
      </c>
      <c r="D66" s="244" t="s">
        <v>269</v>
      </c>
      <c r="E66" s="245">
        <v>205.45</v>
      </c>
      <c r="F66" s="246"/>
      <c r="G66" s="247">
        <f>ROUND(E66*F66,2)</f>
        <v>0</v>
      </c>
      <c r="H66" s="246"/>
      <c r="I66" s="247">
        <f>ROUND(E66*H66,2)</f>
        <v>0</v>
      </c>
      <c r="J66" s="246"/>
      <c r="K66" s="247">
        <f>ROUND(E66*J66,2)</f>
        <v>0</v>
      </c>
      <c r="L66" s="247">
        <v>21</v>
      </c>
      <c r="M66" s="247">
        <f>G66*(1+L66/100)</f>
        <v>0</v>
      </c>
      <c r="N66" s="245">
        <v>1.7000000000000001E-2</v>
      </c>
      <c r="O66" s="245">
        <f>ROUND(E66*N66,2)</f>
        <v>3.49</v>
      </c>
      <c r="P66" s="245">
        <v>0</v>
      </c>
      <c r="Q66" s="245">
        <f>ROUND(E66*P66,2)</f>
        <v>0</v>
      </c>
      <c r="R66" s="247"/>
      <c r="S66" s="247" t="s">
        <v>270</v>
      </c>
      <c r="T66" s="248" t="s">
        <v>271</v>
      </c>
      <c r="U66" s="224">
        <v>0</v>
      </c>
      <c r="V66" s="224">
        <f>ROUND(E66*U66,2)</f>
        <v>0</v>
      </c>
      <c r="W66" s="224"/>
      <c r="X66" s="224" t="s">
        <v>272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273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20"/>
      <c r="B67" s="221"/>
      <c r="C67" s="259" t="s">
        <v>517</v>
      </c>
      <c r="D67" s="226"/>
      <c r="E67" s="227"/>
      <c r="F67" s="224"/>
      <c r="G67" s="224"/>
      <c r="H67" s="224"/>
      <c r="I67" s="224"/>
      <c r="J67" s="224"/>
      <c r="K67" s="224"/>
      <c r="L67" s="224"/>
      <c r="M67" s="224"/>
      <c r="N67" s="223"/>
      <c r="O67" s="223"/>
      <c r="P67" s="223"/>
      <c r="Q67" s="223"/>
      <c r="R67" s="224"/>
      <c r="S67" s="224"/>
      <c r="T67" s="224"/>
      <c r="U67" s="224"/>
      <c r="V67" s="224"/>
      <c r="W67" s="224"/>
      <c r="X67" s="224"/>
      <c r="Y67" s="213"/>
      <c r="Z67" s="213"/>
      <c r="AA67" s="213"/>
      <c r="AB67" s="213"/>
      <c r="AC67" s="213"/>
      <c r="AD67" s="213"/>
      <c r="AE67" s="213"/>
      <c r="AF67" s="213"/>
      <c r="AG67" s="213" t="s">
        <v>275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20"/>
      <c r="B68" s="221"/>
      <c r="C68" s="259" t="s">
        <v>330</v>
      </c>
      <c r="D68" s="226"/>
      <c r="E68" s="227"/>
      <c r="F68" s="224"/>
      <c r="G68" s="224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13"/>
      <c r="Z68" s="213"/>
      <c r="AA68" s="213"/>
      <c r="AB68" s="213"/>
      <c r="AC68" s="213"/>
      <c r="AD68" s="213"/>
      <c r="AE68" s="213"/>
      <c r="AF68" s="213"/>
      <c r="AG68" s="213" t="s">
        <v>275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20"/>
      <c r="B69" s="221"/>
      <c r="C69" s="259" t="s">
        <v>331</v>
      </c>
      <c r="D69" s="226"/>
      <c r="E69" s="227"/>
      <c r="F69" s="224"/>
      <c r="G69" s="224"/>
      <c r="H69" s="224"/>
      <c r="I69" s="224"/>
      <c r="J69" s="224"/>
      <c r="K69" s="224"/>
      <c r="L69" s="224"/>
      <c r="M69" s="224"/>
      <c r="N69" s="223"/>
      <c r="O69" s="223"/>
      <c r="P69" s="223"/>
      <c r="Q69" s="223"/>
      <c r="R69" s="224"/>
      <c r="S69" s="224"/>
      <c r="T69" s="224"/>
      <c r="U69" s="224"/>
      <c r="V69" s="224"/>
      <c r="W69" s="224"/>
      <c r="X69" s="224"/>
      <c r="Y69" s="213"/>
      <c r="Z69" s="213"/>
      <c r="AA69" s="213"/>
      <c r="AB69" s="213"/>
      <c r="AC69" s="213"/>
      <c r="AD69" s="213"/>
      <c r="AE69" s="213"/>
      <c r="AF69" s="213"/>
      <c r="AG69" s="213" t="s">
        <v>275</v>
      </c>
      <c r="AH69" s="213">
        <v>0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20"/>
      <c r="B70" s="221"/>
      <c r="C70" s="259" t="s">
        <v>332</v>
      </c>
      <c r="D70" s="226"/>
      <c r="E70" s="227">
        <v>205.45</v>
      </c>
      <c r="F70" s="224"/>
      <c r="G70" s="224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13"/>
      <c r="Z70" s="213"/>
      <c r="AA70" s="213"/>
      <c r="AB70" s="213"/>
      <c r="AC70" s="213"/>
      <c r="AD70" s="213"/>
      <c r="AE70" s="213"/>
      <c r="AF70" s="213"/>
      <c r="AG70" s="213" t="s">
        <v>275</v>
      </c>
      <c r="AH70" s="213">
        <v>0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ht="20" outlineLevel="1" x14ac:dyDescent="0.25">
      <c r="A71" s="242">
        <v>13</v>
      </c>
      <c r="B71" s="243" t="s">
        <v>518</v>
      </c>
      <c r="C71" s="258" t="s">
        <v>519</v>
      </c>
      <c r="D71" s="244" t="s">
        <v>269</v>
      </c>
      <c r="E71" s="245">
        <v>27.713000000000001</v>
      </c>
      <c r="F71" s="246"/>
      <c r="G71" s="247">
        <f>ROUND(E71*F71,2)</f>
        <v>0</v>
      </c>
      <c r="H71" s="246"/>
      <c r="I71" s="247">
        <f>ROUND(E71*H71,2)</f>
        <v>0</v>
      </c>
      <c r="J71" s="246"/>
      <c r="K71" s="247">
        <f>ROUND(E71*J71,2)</f>
        <v>0</v>
      </c>
      <c r="L71" s="247">
        <v>21</v>
      </c>
      <c r="M71" s="247">
        <f>G71*(1+L71/100)</f>
        <v>0</v>
      </c>
      <c r="N71" s="245">
        <v>4.3800000000000002E-3</v>
      </c>
      <c r="O71" s="245">
        <f>ROUND(E71*N71,2)</f>
        <v>0.12</v>
      </c>
      <c r="P71" s="245">
        <v>0</v>
      </c>
      <c r="Q71" s="245">
        <f>ROUND(E71*P71,2)</f>
        <v>0</v>
      </c>
      <c r="R71" s="247"/>
      <c r="S71" s="247" t="s">
        <v>270</v>
      </c>
      <c r="T71" s="248" t="s">
        <v>271</v>
      </c>
      <c r="U71" s="224">
        <v>0</v>
      </c>
      <c r="V71" s="224">
        <f>ROUND(E71*U71,2)</f>
        <v>0</v>
      </c>
      <c r="W71" s="224"/>
      <c r="X71" s="224" t="s">
        <v>272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273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20"/>
      <c r="B72" s="221"/>
      <c r="C72" s="259" t="s">
        <v>520</v>
      </c>
      <c r="D72" s="226"/>
      <c r="E72" s="227"/>
      <c r="F72" s="224"/>
      <c r="G72" s="224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13"/>
      <c r="Z72" s="213"/>
      <c r="AA72" s="213"/>
      <c r="AB72" s="213"/>
      <c r="AC72" s="213"/>
      <c r="AD72" s="213"/>
      <c r="AE72" s="213"/>
      <c r="AF72" s="213"/>
      <c r="AG72" s="213" t="s">
        <v>275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20"/>
      <c r="B73" s="221"/>
      <c r="C73" s="259" t="s">
        <v>292</v>
      </c>
      <c r="D73" s="226"/>
      <c r="E73" s="227"/>
      <c r="F73" s="224"/>
      <c r="G73" s="224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13"/>
      <c r="Z73" s="213"/>
      <c r="AA73" s="213"/>
      <c r="AB73" s="213"/>
      <c r="AC73" s="213"/>
      <c r="AD73" s="213"/>
      <c r="AE73" s="213"/>
      <c r="AF73" s="213"/>
      <c r="AG73" s="213" t="s">
        <v>275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20"/>
      <c r="B74" s="221"/>
      <c r="C74" s="259" t="s">
        <v>481</v>
      </c>
      <c r="D74" s="226"/>
      <c r="E74" s="227"/>
      <c r="F74" s="224"/>
      <c r="G74" s="224"/>
      <c r="H74" s="224"/>
      <c r="I74" s="224"/>
      <c r="J74" s="224"/>
      <c r="K74" s="224"/>
      <c r="L74" s="224"/>
      <c r="M74" s="224"/>
      <c r="N74" s="223"/>
      <c r="O74" s="223"/>
      <c r="P74" s="223"/>
      <c r="Q74" s="223"/>
      <c r="R74" s="224"/>
      <c r="S74" s="224"/>
      <c r="T74" s="224"/>
      <c r="U74" s="224"/>
      <c r="V74" s="224"/>
      <c r="W74" s="224"/>
      <c r="X74" s="224"/>
      <c r="Y74" s="213"/>
      <c r="Z74" s="213"/>
      <c r="AA74" s="213"/>
      <c r="AB74" s="213"/>
      <c r="AC74" s="213"/>
      <c r="AD74" s="213"/>
      <c r="AE74" s="213"/>
      <c r="AF74" s="213"/>
      <c r="AG74" s="213" t="s">
        <v>275</v>
      </c>
      <c r="AH74" s="213">
        <v>0</v>
      </c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20"/>
      <c r="B75" s="221"/>
      <c r="C75" s="259" t="s">
        <v>283</v>
      </c>
      <c r="D75" s="226"/>
      <c r="E75" s="227"/>
      <c r="F75" s="224"/>
      <c r="G75" s="224"/>
      <c r="H75" s="224"/>
      <c r="I75" s="224"/>
      <c r="J75" s="224"/>
      <c r="K75" s="224"/>
      <c r="L75" s="224"/>
      <c r="M75" s="224"/>
      <c r="N75" s="223"/>
      <c r="O75" s="223"/>
      <c r="P75" s="223"/>
      <c r="Q75" s="223"/>
      <c r="R75" s="224"/>
      <c r="S75" s="224"/>
      <c r="T75" s="224"/>
      <c r="U75" s="224"/>
      <c r="V75" s="224"/>
      <c r="W75" s="224"/>
      <c r="X75" s="224"/>
      <c r="Y75" s="213"/>
      <c r="Z75" s="213"/>
      <c r="AA75" s="213"/>
      <c r="AB75" s="213"/>
      <c r="AC75" s="213"/>
      <c r="AD75" s="213"/>
      <c r="AE75" s="213"/>
      <c r="AF75" s="213"/>
      <c r="AG75" s="213" t="s">
        <v>275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20"/>
      <c r="B76" s="221"/>
      <c r="C76" s="259" t="s">
        <v>482</v>
      </c>
      <c r="D76" s="226"/>
      <c r="E76" s="227"/>
      <c r="F76" s="224"/>
      <c r="G76" s="224"/>
      <c r="H76" s="224"/>
      <c r="I76" s="224"/>
      <c r="J76" s="224"/>
      <c r="K76" s="224"/>
      <c r="L76" s="224"/>
      <c r="M76" s="224"/>
      <c r="N76" s="223"/>
      <c r="O76" s="223"/>
      <c r="P76" s="223"/>
      <c r="Q76" s="223"/>
      <c r="R76" s="224"/>
      <c r="S76" s="224"/>
      <c r="T76" s="224"/>
      <c r="U76" s="224"/>
      <c r="V76" s="224"/>
      <c r="W76" s="224"/>
      <c r="X76" s="224"/>
      <c r="Y76" s="213"/>
      <c r="Z76" s="213"/>
      <c r="AA76" s="213"/>
      <c r="AB76" s="213"/>
      <c r="AC76" s="213"/>
      <c r="AD76" s="213"/>
      <c r="AE76" s="213"/>
      <c r="AF76" s="213"/>
      <c r="AG76" s="213" t="s">
        <v>275</v>
      </c>
      <c r="AH76" s="213">
        <v>0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59" t="s">
        <v>483</v>
      </c>
      <c r="D77" s="226"/>
      <c r="E77" s="227"/>
      <c r="F77" s="224"/>
      <c r="G77" s="224"/>
      <c r="H77" s="224"/>
      <c r="I77" s="224"/>
      <c r="J77" s="224"/>
      <c r="K77" s="224"/>
      <c r="L77" s="224"/>
      <c r="M77" s="224"/>
      <c r="N77" s="223"/>
      <c r="O77" s="223"/>
      <c r="P77" s="223"/>
      <c r="Q77" s="223"/>
      <c r="R77" s="224"/>
      <c r="S77" s="224"/>
      <c r="T77" s="224"/>
      <c r="U77" s="224"/>
      <c r="V77" s="224"/>
      <c r="W77" s="224"/>
      <c r="X77" s="224"/>
      <c r="Y77" s="213"/>
      <c r="Z77" s="213"/>
      <c r="AA77" s="213"/>
      <c r="AB77" s="213"/>
      <c r="AC77" s="213"/>
      <c r="AD77" s="213"/>
      <c r="AE77" s="213"/>
      <c r="AF77" s="213"/>
      <c r="AG77" s="213" t="s">
        <v>275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20"/>
      <c r="B78" s="221"/>
      <c r="C78" s="259" t="s">
        <v>521</v>
      </c>
      <c r="D78" s="226"/>
      <c r="E78" s="227"/>
      <c r="F78" s="224"/>
      <c r="G78" s="224"/>
      <c r="H78" s="224"/>
      <c r="I78" s="224"/>
      <c r="J78" s="224"/>
      <c r="K78" s="224"/>
      <c r="L78" s="224"/>
      <c r="M78" s="224"/>
      <c r="N78" s="223"/>
      <c r="O78" s="223"/>
      <c r="P78" s="223"/>
      <c r="Q78" s="223"/>
      <c r="R78" s="224"/>
      <c r="S78" s="224"/>
      <c r="T78" s="224"/>
      <c r="U78" s="224"/>
      <c r="V78" s="224"/>
      <c r="W78" s="224"/>
      <c r="X78" s="224"/>
      <c r="Y78" s="213"/>
      <c r="Z78" s="213"/>
      <c r="AA78" s="213"/>
      <c r="AB78" s="213"/>
      <c r="AC78" s="213"/>
      <c r="AD78" s="213"/>
      <c r="AE78" s="213"/>
      <c r="AF78" s="213"/>
      <c r="AG78" s="213" t="s">
        <v>275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20"/>
      <c r="B79" s="221"/>
      <c r="C79" s="259" t="s">
        <v>286</v>
      </c>
      <c r="D79" s="226"/>
      <c r="E79" s="227"/>
      <c r="F79" s="224"/>
      <c r="G79" s="224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13"/>
      <c r="Z79" s="213"/>
      <c r="AA79" s="213"/>
      <c r="AB79" s="213"/>
      <c r="AC79" s="213"/>
      <c r="AD79" s="213"/>
      <c r="AE79" s="213"/>
      <c r="AF79" s="213"/>
      <c r="AG79" s="213" t="s">
        <v>275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20"/>
      <c r="B80" s="221"/>
      <c r="C80" s="259" t="s">
        <v>522</v>
      </c>
      <c r="D80" s="226"/>
      <c r="E80" s="227"/>
      <c r="F80" s="224"/>
      <c r="G80" s="224"/>
      <c r="H80" s="224"/>
      <c r="I80" s="224"/>
      <c r="J80" s="224"/>
      <c r="K80" s="224"/>
      <c r="L80" s="224"/>
      <c r="M80" s="224"/>
      <c r="N80" s="223"/>
      <c r="O80" s="223"/>
      <c r="P80" s="223"/>
      <c r="Q80" s="223"/>
      <c r="R80" s="224"/>
      <c r="S80" s="224"/>
      <c r="T80" s="224"/>
      <c r="U80" s="224"/>
      <c r="V80" s="224"/>
      <c r="W80" s="224"/>
      <c r="X80" s="224"/>
      <c r="Y80" s="213"/>
      <c r="Z80" s="213"/>
      <c r="AA80" s="213"/>
      <c r="AB80" s="213"/>
      <c r="AC80" s="213"/>
      <c r="AD80" s="213"/>
      <c r="AE80" s="213"/>
      <c r="AF80" s="213"/>
      <c r="AG80" s="213" t="s">
        <v>275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20"/>
      <c r="B81" s="221"/>
      <c r="C81" s="259" t="s">
        <v>523</v>
      </c>
      <c r="D81" s="226"/>
      <c r="E81" s="227">
        <v>27.71</v>
      </c>
      <c r="F81" s="224"/>
      <c r="G81" s="224"/>
      <c r="H81" s="224"/>
      <c r="I81" s="224"/>
      <c r="J81" s="224"/>
      <c r="K81" s="224"/>
      <c r="L81" s="224"/>
      <c r="M81" s="224"/>
      <c r="N81" s="223"/>
      <c r="O81" s="223"/>
      <c r="P81" s="223"/>
      <c r="Q81" s="223"/>
      <c r="R81" s="224"/>
      <c r="S81" s="224"/>
      <c r="T81" s="224"/>
      <c r="U81" s="224"/>
      <c r="V81" s="224"/>
      <c r="W81" s="224"/>
      <c r="X81" s="224"/>
      <c r="Y81" s="213"/>
      <c r="Z81" s="213"/>
      <c r="AA81" s="213"/>
      <c r="AB81" s="213"/>
      <c r="AC81" s="213"/>
      <c r="AD81" s="213"/>
      <c r="AE81" s="213"/>
      <c r="AF81" s="213"/>
      <c r="AG81" s="213" t="s">
        <v>275</v>
      </c>
      <c r="AH81" s="213"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ht="20" outlineLevel="1" x14ac:dyDescent="0.25">
      <c r="A82" s="242">
        <v>14</v>
      </c>
      <c r="B82" s="243" t="s">
        <v>524</v>
      </c>
      <c r="C82" s="258" t="s">
        <v>525</v>
      </c>
      <c r="D82" s="244" t="s">
        <v>269</v>
      </c>
      <c r="E82" s="245">
        <v>27.713000000000001</v>
      </c>
      <c r="F82" s="246"/>
      <c r="G82" s="247">
        <f>ROUND(E82*F82,2)</f>
        <v>0</v>
      </c>
      <c r="H82" s="246"/>
      <c r="I82" s="247">
        <f>ROUND(E82*H82,2)</f>
        <v>0</v>
      </c>
      <c r="J82" s="246"/>
      <c r="K82" s="247">
        <f>ROUND(E82*J82,2)</f>
        <v>0</v>
      </c>
      <c r="L82" s="247">
        <v>21</v>
      </c>
      <c r="M82" s="247">
        <f>G82*(1+L82/100)</f>
        <v>0</v>
      </c>
      <c r="N82" s="245">
        <v>8.5100000000000002E-3</v>
      </c>
      <c r="O82" s="245">
        <f>ROUND(E82*N82,2)</f>
        <v>0.24</v>
      </c>
      <c r="P82" s="245">
        <v>0</v>
      </c>
      <c r="Q82" s="245">
        <f>ROUND(E82*P82,2)</f>
        <v>0</v>
      </c>
      <c r="R82" s="247"/>
      <c r="S82" s="247" t="s">
        <v>270</v>
      </c>
      <c r="T82" s="248" t="s">
        <v>271</v>
      </c>
      <c r="U82" s="224">
        <v>0</v>
      </c>
      <c r="V82" s="224">
        <f>ROUND(E82*U82,2)</f>
        <v>0</v>
      </c>
      <c r="W82" s="224"/>
      <c r="X82" s="224" t="s">
        <v>272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273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20"/>
      <c r="B83" s="221"/>
      <c r="C83" s="259" t="s">
        <v>526</v>
      </c>
      <c r="D83" s="226"/>
      <c r="E83" s="227"/>
      <c r="F83" s="224"/>
      <c r="G83" s="224"/>
      <c r="H83" s="224"/>
      <c r="I83" s="224"/>
      <c r="J83" s="224"/>
      <c r="K83" s="224"/>
      <c r="L83" s="224"/>
      <c r="M83" s="224"/>
      <c r="N83" s="223"/>
      <c r="O83" s="223"/>
      <c r="P83" s="223"/>
      <c r="Q83" s="223"/>
      <c r="R83" s="224"/>
      <c r="S83" s="224"/>
      <c r="T83" s="224"/>
      <c r="U83" s="224"/>
      <c r="V83" s="224"/>
      <c r="W83" s="224"/>
      <c r="X83" s="224"/>
      <c r="Y83" s="213"/>
      <c r="Z83" s="213"/>
      <c r="AA83" s="213"/>
      <c r="AB83" s="213"/>
      <c r="AC83" s="213"/>
      <c r="AD83" s="213"/>
      <c r="AE83" s="213"/>
      <c r="AF83" s="213"/>
      <c r="AG83" s="213" t="s">
        <v>275</v>
      </c>
      <c r="AH83" s="213"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20"/>
      <c r="B84" s="221"/>
      <c r="C84" s="259" t="s">
        <v>292</v>
      </c>
      <c r="D84" s="226"/>
      <c r="E84" s="227"/>
      <c r="F84" s="224"/>
      <c r="G84" s="224"/>
      <c r="H84" s="224"/>
      <c r="I84" s="224"/>
      <c r="J84" s="224"/>
      <c r="K84" s="224"/>
      <c r="L84" s="224"/>
      <c r="M84" s="224"/>
      <c r="N84" s="223"/>
      <c r="O84" s="223"/>
      <c r="P84" s="223"/>
      <c r="Q84" s="223"/>
      <c r="R84" s="224"/>
      <c r="S84" s="224"/>
      <c r="T84" s="224"/>
      <c r="U84" s="224"/>
      <c r="V84" s="224"/>
      <c r="W84" s="224"/>
      <c r="X84" s="224"/>
      <c r="Y84" s="213"/>
      <c r="Z84" s="213"/>
      <c r="AA84" s="213"/>
      <c r="AB84" s="213"/>
      <c r="AC84" s="213"/>
      <c r="AD84" s="213"/>
      <c r="AE84" s="213"/>
      <c r="AF84" s="213"/>
      <c r="AG84" s="213" t="s">
        <v>275</v>
      </c>
      <c r="AH84" s="213"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20"/>
      <c r="B85" s="221"/>
      <c r="C85" s="259" t="s">
        <v>481</v>
      </c>
      <c r="D85" s="226"/>
      <c r="E85" s="227"/>
      <c r="F85" s="224"/>
      <c r="G85" s="224"/>
      <c r="H85" s="224"/>
      <c r="I85" s="224"/>
      <c r="J85" s="224"/>
      <c r="K85" s="224"/>
      <c r="L85" s="224"/>
      <c r="M85" s="224"/>
      <c r="N85" s="223"/>
      <c r="O85" s="223"/>
      <c r="P85" s="223"/>
      <c r="Q85" s="223"/>
      <c r="R85" s="224"/>
      <c r="S85" s="224"/>
      <c r="T85" s="224"/>
      <c r="U85" s="224"/>
      <c r="V85" s="224"/>
      <c r="W85" s="224"/>
      <c r="X85" s="224"/>
      <c r="Y85" s="213"/>
      <c r="Z85" s="213"/>
      <c r="AA85" s="213"/>
      <c r="AB85" s="213"/>
      <c r="AC85" s="213"/>
      <c r="AD85" s="213"/>
      <c r="AE85" s="213"/>
      <c r="AF85" s="213"/>
      <c r="AG85" s="213" t="s">
        <v>275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20"/>
      <c r="B86" s="221"/>
      <c r="C86" s="259" t="s">
        <v>283</v>
      </c>
      <c r="D86" s="226"/>
      <c r="E86" s="227"/>
      <c r="F86" s="224"/>
      <c r="G86" s="224"/>
      <c r="H86" s="224"/>
      <c r="I86" s="224"/>
      <c r="J86" s="224"/>
      <c r="K86" s="224"/>
      <c r="L86" s="224"/>
      <c r="M86" s="224"/>
      <c r="N86" s="223"/>
      <c r="O86" s="223"/>
      <c r="P86" s="223"/>
      <c r="Q86" s="223"/>
      <c r="R86" s="224"/>
      <c r="S86" s="224"/>
      <c r="T86" s="224"/>
      <c r="U86" s="224"/>
      <c r="V86" s="224"/>
      <c r="W86" s="224"/>
      <c r="X86" s="224"/>
      <c r="Y86" s="213"/>
      <c r="Z86" s="213"/>
      <c r="AA86" s="213"/>
      <c r="AB86" s="213"/>
      <c r="AC86" s="213"/>
      <c r="AD86" s="213"/>
      <c r="AE86" s="213"/>
      <c r="AF86" s="213"/>
      <c r="AG86" s="213" t="s">
        <v>275</v>
      </c>
      <c r="AH86" s="213">
        <v>0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20"/>
      <c r="B87" s="221"/>
      <c r="C87" s="259" t="s">
        <v>482</v>
      </c>
      <c r="D87" s="226"/>
      <c r="E87" s="227"/>
      <c r="F87" s="224"/>
      <c r="G87" s="224"/>
      <c r="H87" s="224"/>
      <c r="I87" s="224"/>
      <c r="J87" s="224"/>
      <c r="K87" s="224"/>
      <c r="L87" s="224"/>
      <c r="M87" s="224"/>
      <c r="N87" s="223"/>
      <c r="O87" s="223"/>
      <c r="P87" s="223"/>
      <c r="Q87" s="223"/>
      <c r="R87" s="224"/>
      <c r="S87" s="224"/>
      <c r="T87" s="224"/>
      <c r="U87" s="224"/>
      <c r="V87" s="224"/>
      <c r="W87" s="224"/>
      <c r="X87" s="224"/>
      <c r="Y87" s="213"/>
      <c r="Z87" s="213"/>
      <c r="AA87" s="213"/>
      <c r="AB87" s="213"/>
      <c r="AC87" s="213"/>
      <c r="AD87" s="213"/>
      <c r="AE87" s="213"/>
      <c r="AF87" s="213"/>
      <c r="AG87" s="213" t="s">
        <v>275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20"/>
      <c r="B88" s="221"/>
      <c r="C88" s="259" t="s">
        <v>483</v>
      </c>
      <c r="D88" s="226"/>
      <c r="E88" s="227"/>
      <c r="F88" s="224"/>
      <c r="G88" s="224"/>
      <c r="H88" s="224"/>
      <c r="I88" s="224"/>
      <c r="J88" s="224"/>
      <c r="K88" s="224"/>
      <c r="L88" s="224"/>
      <c r="M88" s="224"/>
      <c r="N88" s="223"/>
      <c r="O88" s="223"/>
      <c r="P88" s="223"/>
      <c r="Q88" s="223"/>
      <c r="R88" s="224"/>
      <c r="S88" s="224"/>
      <c r="T88" s="224"/>
      <c r="U88" s="224"/>
      <c r="V88" s="224"/>
      <c r="W88" s="224"/>
      <c r="X88" s="224"/>
      <c r="Y88" s="213"/>
      <c r="Z88" s="213"/>
      <c r="AA88" s="213"/>
      <c r="AB88" s="213"/>
      <c r="AC88" s="213"/>
      <c r="AD88" s="213"/>
      <c r="AE88" s="213"/>
      <c r="AF88" s="213"/>
      <c r="AG88" s="213" t="s">
        <v>275</v>
      </c>
      <c r="AH88" s="213">
        <v>0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20"/>
      <c r="B89" s="221"/>
      <c r="C89" s="259" t="s">
        <v>521</v>
      </c>
      <c r="D89" s="226"/>
      <c r="E89" s="227"/>
      <c r="F89" s="224"/>
      <c r="G89" s="224"/>
      <c r="H89" s="224"/>
      <c r="I89" s="224"/>
      <c r="J89" s="224"/>
      <c r="K89" s="224"/>
      <c r="L89" s="224"/>
      <c r="M89" s="224"/>
      <c r="N89" s="223"/>
      <c r="O89" s="223"/>
      <c r="P89" s="223"/>
      <c r="Q89" s="223"/>
      <c r="R89" s="224"/>
      <c r="S89" s="224"/>
      <c r="T89" s="224"/>
      <c r="U89" s="224"/>
      <c r="V89" s="224"/>
      <c r="W89" s="224"/>
      <c r="X89" s="224"/>
      <c r="Y89" s="213"/>
      <c r="Z89" s="213"/>
      <c r="AA89" s="213"/>
      <c r="AB89" s="213"/>
      <c r="AC89" s="213"/>
      <c r="AD89" s="213"/>
      <c r="AE89" s="213"/>
      <c r="AF89" s="213"/>
      <c r="AG89" s="213" t="s">
        <v>275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20"/>
      <c r="B90" s="221"/>
      <c r="C90" s="259" t="s">
        <v>286</v>
      </c>
      <c r="D90" s="226"/>
      <c r="E90" s="227"/>
      <c r="F90" s="224"/>
      <c r="G90" s="224"/>
      <c r="H90" s="224"/>
      <c r="I90" s="224"/>
      <c r="J90" s="224"/>
      <c r="K90" s="224"/>
      <c r="L90" s="224"/>
      <c r="M90" s="224"/>
      <c r="N90" s="223"/>
      <c r="O90" s="223"/>
      <c r="P90" s="223"/>
      <c r="Q90" s="223"/>
      <c r="R90" s="224"/>
      <c r="S90" s="224"/>
      <c r="T90" s="224"/>
      <c r="U90" s="224"/>
      <c r="V90" s="224"/>
      <c r="W90" s="224"/>
      <c r="X90" s="224"/>
      <c r="Y90" s="213"/>
      <c r="Z90" s="213"/>
      <c r="AA90" s="213"/>
      <c r="AB90" s="213"/>
      <c r="AC90" s="213"/>
      <c r="AD90" s="213"/>
      <c r="AE90" s="213"/>
      <c r="AF90" s="213"/>
      <c r="AG90" s="213" t="s">
        <v>275</v>
      </c>
      <c r="AH90" s="213">
        <v>0</v>
      </c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20"/>
      <c r="B91" s="221"/>
      <c r="C91" s="259" t="s">
        <v>522</v>
      </c>
      <c r="D91" s="226"/>
      <c r="E91" s="227"/>
      <c r="F91" s="224"/>
      <c r="G91" s="224"/>
      <c r="H91" s="224"/>
      <c r="I91" s="224"/>
      <c r="J91" s="224"/>
      <c r="K91" s="224"/>
      <c r="L91" s="224"/>
      <c r="M91" s="224"/>
      <c r="N91" s="223"/>
      <c r="O91" s="223"/>
      <c r="P91" s="223"/>
      <c r="Q91" s="223"/>
      <c r="R91" s="224"/>
      <c r="S91" s="224"/>
      <c r="T91" s="224"/>
      <c r="U91" s="224"/>
      <c r="V91" s="224"/>
      <c r="W91" s="224"/>
      <c r="X91" s="224"/>
      <c r="Y91" s="213"/>
      <c r="Z91" s="213"/>
      <c r="AA91" s="213"/>
      <c r="AB91" s="213"/>
      <c r="AC91" s="213"/>
      <c r="AD91" s="213"/>
      <c r="AE91" s="213"/>
      <c r="AF91" s="213"/>
      <c r="AG91" s="213" t="s">
        <v>275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20"/>
      <c r="B92" s="221"/>
      <c r="C92" s="259" t="s">
        <v>523</v>
      </c>
      <c r="D92" s="226"/>
      <c r="E92" s="227">
        <v>27.71</v>
      </c>
      <c r="F92" s="224"/>
      <c r="G92" s="224"/>
      <c r="H92" s="224"/>
      <c r="I92" s="224"/>
      <c r="J92" s="224"/>
      <c r="K92" s="224"/>
      <c r="L92" s="224"/>
      <c r="M92" s="224"/>
      <c r="N92" s="223"/>
      <c r="O92" s="223"/>
      <c r="P92" s="223"/>
      <c r="Q92" s="223"/>
      <c r="R92" s="224"/>
      <c r="S92" s="224"/>
      <c r="T92" s="224"/>
      <c r="U92" s="224"/>
      <c r="V92" s="224"/>
      <c r="W92" s="224"/>
      <c r="X92" s="224"/>
      <c r="Y92" s="213"/>
      <c r="Z92" s="213"/>
      <c r="AA92" s="213"/>
      <c r="AB92" s="213"/>
      <c r="AC92" s="213"/>
      <c r="AD92" s="213"/>
      <c r="AE92" s="213"/>
      <c r="AF92" s="213"/>
      <c r="AG92" s="213" t="s">
        <v>275</v>
      </c>
      <c r="AH92" s="213"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42">
        <v>15</v>
      </c>
      <c r="B93" s="243" t="s">
        <v>527</v>
      </c>
      <c r="C93" s="258" t="s">
        <v>528</v>
      </c>
      <c r="D93" s="244" t="s">
        <v>269</v>
      </c>
      <c r="E93" s="245">
        <v>30.484000000000002</v>
      </c>
      <c r="F93" s="246"/>
      <c r="G93" s="247">
        <f>ROUND(E93*F93,2)</f>
        <v>0</v>
      </c>
      <c r="H93" s="246"/>
      <c r="I93" s="247">
        <f>ROUND(E93*H93,2)</f>
        <v>0</v>
      </c>
      <c r="J93" s="246"/>
      <c r="K93" s="247">
        <f>ROUND(E93*J93,2)</f>
        <v>0</v>
      </c>
      <c r="L93" s="247">
        <v>21</v>
      </c>
      <c r="M93" s="247">
        <f>G93*(1+L93/100)</f>
        <v>0</v>
      </c>
      <c r="N93" s="245">
        <v>1.3600000000000001E-3</v>
      </c>
      <c r="O93" s="245">
        <f>ROUND(E93*N93,2)</f>
        <v>0.04</v>
      </c>
      <c r="P93" s="245">
        <v>0</v>
      </c>
      <c r="Q93" s="245">
        <f>ROUND(E93*P93,2)</f>
        <v>0</v>
      </c>
      <c r="R93" s="247"/>
      <c r="S93" s="247" t="s">
        <v>270</v>
      </c>
      <c r="T93" s="248" t="s">
        <v>271</v>
      </c>
      <c r="U93" s="224">
        <v>0</v>
      </c>
      <c r="V93" s="224">
        <f>ROUND(E93*U93,2)</f>
        <v>0</v>
      </c>
      <c r="W93" s="224"/>
      <c r="X93" s="224" t="s">
        <v>529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530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20"/>
      <c r="B94" s="221"/>
      <c r="C94" s="259" t="s">
        <v>531</v>
      </c>
      <c r="D94" s="226"/>
      <c r="E94" s="227"/>
      <c r="F94" s="224"/>
      <c r="G94" s="224"/>
      <c r="H94" s="224"/>
      <c r="I94" s="224"/>
      <c r="J94" s="224"/>
      <c r="K94" s="224"/>
      <c r="L94" s="224"/>
      <c r="M94" s="224"/>
      <c r="N94" s="223"/>
      <c r="O94" s="223"/>
      <c r="P94" s="223"/>
      <c r="Q94" s="223"/>
      <c r="R94" s="224"/>
      <c r="S94" s="224"/>
      <c r="T94" s="224"/>
      <c r="U94" s="224"/>
      <c r="V94" s="224"/>
      <c r="W94" s="224"/>
      <c r="X94" s="224"/>
      <c r="Y94" s="213"/>
      <c r="Z94" s="213"/>
      <c r="AA94" s="213"/>
      <c r="AB94" s="213"/>
      <c r="AC94" s="213"/>
      <c r="AD94" s="213"/>
      <c r="AE94" s="213"/>
      <c r="AF94" s="213"/>
      <c r="AG94" s="213" t="s">
        <v>275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5">
      <c r="A95" s="220"/>
      <c r="B95" s="221"/>
      <c r="C95" s="259" t="s">
        <v>532</v>
      </c>
      <c r="D95" s="226"/>
      <c r="E95" s="227">
        <v>30.48</v>
      </c>
      <c r="F95" s="224"/>
      <c r="G95" s="224"/>
      <c r="H95" s="224"/>
      <c r="I95" s="224"/>
      <c r="J95" s="224"/>
      <c r="K95" s="224"/>
      <c r="L95" s="224"/>
      <c r="M95" s="224"/>
      <c r="N95" s="223"/>
      <c r="O95" s="223"/>
      <c r="P95" s="223"/>
      <c r="Q95" s="223"/>
      <c r="R95" s="224"/>
      <c r="S95" s="224"/>
      <c r="T95" s="224"/>
      <c r="U95" s="224"/>
      <c r="V95" s="224"/>
      <c r="W95" s="224"/>
      <c r="X95" s="224"/>
      <c r="Y95" s="213"/>
      <c r="Z95" s="213"/>
      <c r="AA95" s="213"/>
      <c r="AB95" s="213"/>
      <c r="AC95" s="213"/>
      <c r="AD95" s="213"/>
      <c r="AE95" s="213"/>
      <c r="AF95" s="213"/>
      <c r="AG95" s="213" t="s">
        <v>275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ht="20" outlineLevel="1" x14ac:dyDescent="0.25">
      <c r="A96" s="242">
        <v>16</v>
      </c>
      <c r="B96" s="243" t="s">
        <v>533</v>
      </c>
      <c r="C96" s="258" t="s">
        <v>534</v>
      </c>
      <c r="D96" s="244" t="s">
        <v>381</v>
      </c>
      <c r="E96" s="245">
        <v>240.4</v>
      </c>
      <c r="F96" s="246"/>
      <c r="G96" s="247">
        <f>ROUND(E96*F96,2)</f>
        <v>0</v>
      </c>
      <c r="H96" s="246"/>
      <c r="I96" s="247">
        <f>ROUND(E96*H96,2)</f>
        <v>0</v>
      </c>
      <c r="J96" s="246"/>
      <c r="K96" s="247">
        <f>ROUND(E96*J96,2)</f>
        <v>0</v>
      </c>
      <c r="L96" s="247">
        <v>21</v>
      </c>
      <c r="M96" s="247">
        <f>G96*(1+L96/100)</f>
        <v>0</v>
      </c>
      <c r="N96" s="245">
        <v>0</v>
      </c>
      <c r="O96" s="245">
        <f>ROUND(E96*N96,2)</f>
        <v>0</v>
      </c>
      <c r="P96" s="245">
        <v>0</v>
      </c>
      <c r="Q96" s="245">
        <f>ROUND(E96*P96,2)</f>
        <v>0</v>
      </c>
      <c r="R96" s="247"/>
      <c r="S96" s="247" t="s">
        <v>270</v>
      </c>
      <c r="T96" s="248" t="s">
        <v>271</v>
      </c>
      <c r="U96" s="224">
        <v>0</v>
      </c>
      <c r="V96" s="224">
        <f>ROUND(E96*U96,2)</f>
        <v>0</v>
      </c>
      <c r="W96" s="224"/>
      <c r="X96" s="224" t="s">
        <v>272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273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5">
      <c r="A97" s="220"/>
      <c r="B97" s="221"/>
      <c r="C97" s="259" t="s">
        <v>535</v>
      </c>
      <c r="D97" s="226"/>
      <c r="E97" s="227"/>
      <c r="F97" s="224"/>
      <c r="G97" s="224"/>
      <c r="H97" s="224"/>
      <c r="I97" s="224"/>
      <c r="J97" s="224"/>
      <c r="K97" s="224"/>
      <c r="L97" s="224"/>
      <c r="M97" s="224"/>
      <c r="N97" s="223"/>
      <c r="O97" s="223"/>
      <c r="P97" s="223"/>
      <c r="Q97" s="223"/>
      <c r="R97" s="224"/>
      <c r="S97" s="224"/>
      <c r="T97" s="224"/>
      <c r="U97" s="224"/>
      <c r="V97" s="224"/>
      <c r="W97" s="224"/>
      <c r="X97" s="224"/>
      <c r="Y97" s="213"/>
      <c r="Z97" s="213"/>
      <c r="AA97" s="213"/>
      <c r="AB97" s="213"/>
      <c r="AC97" s="213"/>
      <c r="AD97" s="213"/>
      <c r="AE97" s="213"/>
      <c r="AF97" s="213"/>
      <c r="AG97" s="213" t="s">
        <v>275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5">
      <c r="A98" s="220"/>
      <c r="B98" s="221"/>
      <c r="C98" s="259" t="s">
        <v>536</v>
      </c>
      <c r="D98" s="226"/>
      <c r="E98" s="227"/>
      <c r="F98" s="224"/>
      <c r="G98" s="224"/>
      <c r="H98" s="224"/>
      <c r="I98" s="224"/>
      <c r="J98" s="224"/>
      <c r="K98" s="224"/>
      <c r="L98" s="224"/>
      <c r="M98" s="224"/>
      <c r="N98" s="223"/>
      <c r="O98" s="223"/>
      <c r="P98" s="223"/>
      <c r="Q98" s="223"/>
      <c r="R98" s="224"/>
      <c r="S98" s="224"/>
      <c r="T98" s="224"/>
      <c r="U98" s="224"/>
      <c r="V98" s="224"/>
      <c r="W98" s="224"/>
      <c r="X98" s="224"/>
      <c r="Y98" s="213"/>
      <c r="Z98" s="213"/>
      <c r="AA98" s="213"/>
      <c r="AB98" s="213"/>
      <c r="AC98" s="213"/>
      <c r="AD98" s="213"/>
      <c r="AE98" s="213"/>
      <c r="AF98" s="213"/>
      <c r="AG98" s="213" t="s">
        <v>275</v>
      </c>
      <c r="AH98" s="213">
        <v>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20"/>
      <c r="B99" s="221"/>
      <c r="C99" s="259" t="s">
        <v>537</v>
      </c>
      <c r="D99" s="226"/>
      <c r="E99" s="227"/>
      <c r="F99" s="224"/>
      <c r="G99" s="224"/>
      <c r="H99" s="224"/>
      <c r="I99" s="224"/>
      <c r="J99" s="224"/>
      <c r="K99" s="224"/>
      <c r="L99" s="224"/>
      <c r="M99" s="224"/>
      <c r="N99" s="223"/>
      <c r="O99" s="223"/>
      <c r="P99" s="223"/>
      <c r="Q99" s="223"/>
      <c r="R99" s="224"/>
      <c r="S99" s="224"/>
      <c r="T99" s="224"/>
      <c r="U99" s="224"/>
      <c r="V99" s="224"/>
      <c r="W99" s="224"/>
      <c r="X99" s="224"/>
      <c r="Y99" s="213"/>
      <c r="Z99" s="213"/>
      <c r="AA99" s="213"/>
      <c r="AB99" s="213"/>
      <c r="AC99" s="213"/>
      <c r="AD99" s="213"/>
      <c r="AE99" s="213"/>
      <c r="AF99" s="213"/>
      <c r="AG99" s="213" t="s">
        <v>275</v>
      </c>
      <c r="AH99" s="213"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5">
      <c r="A100" s="220"/>
      <c r="B100" s="221"/>
      <c r="C100" s="259" t="s">
        <v>538</v>
      </c>
      <c r="D100" s="226"/>
      <c r="E100" s="227"/>
      <c r="F100" s="224"/>
      <c r="G100" s="224"/>
      <c r="H100" s="224"/>
      <c r="I100" s="224"/>
      <c r="J100" s="224"/>
      <c r="K100" s="224"/>
      <c r="L100" s="224"/>
      <c r="M100" s="224"/>
      <c r="N100" s="223"/>
      <c r="O100" s="223"/>
      <c r="P100" s="223"/>
      <c r="Q100" s="223"/>
      <c r="R100" s="224"/>
      <c r="S100" s="224"/>
      <c r="T100" s="224"/>
      <c r="U100" s="224"/>
      <c r="V100" s="224"/>
      <c r="W100" s="224"/>
      <c r="X100" s="224"/>
      <c r="Y100" s="213"/>
      <c r="Z100" s="213"/>
      <c r="AA100" s="213"/>
      <c r="AB100" s="213"/>
      <c r="AC100" s="213"/>
      <c r="AD100" s="213"/>
      <c r="AE100" s="213"/>
      <c r="AF100" s="213"/>
      <c r="AG100" s="213" t="s">
        <v>275</v>
      </c>
      <c r="AH100" s="213">
        <v>0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20"/>
      <c r="B101" s="221"/>
      <c r="C101" s="259" t="s">
        <v>539</v>
      </c>
      <c r="D101" s="226"/>
      <c r="E101" s="227"/>
      <c r="F101" s="224"/>
      <c r="G101" s="224"/>
      <c r="H101" s="224"/>
      <c r="I101" s="224"/>
      <c r="J101" s="224"/>
      <c r="K101" s="224"/>
      <c r="L101" s="224"/>
      <c r="M101" s="224"/>
      <c r="N101" s="223"/>
      <c r="O101" s="223"/>
      <c r="P101" s="223"/>
      <c r="Q101" s="223"/>
      <c r="R101" s="224"/>
      <c r="S101" s="224"/>
      <c r="T101" s="224"/>
      <c r="U101" s="224"/>
      <c r="V101" s="224"/>
      <c r="W101" s="224"/>
      <c r="X101" s="224"/>
      <c r="Y101" s="213"/>
      <c r="Z101" s="213"/>
      <c r="AA101" s="213"/>
      <c r="AB101" s="213"/>
      <c r="AC101" s="213"/>
      <c r="AD101" s="213"/>
      <c r="AE101" s="213"/>
      <c r="AF101" s="213"/>
      <c r="AG101" s="213" t="s">
        <v>275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20"/>
      <c r="B102" s="221"/>
      <c r="C102" s="259" t="s">
        <v>540</v>
      </c>
      <c r="D102" s="226"/>
      <c r="E102" s="227">
        <v>240.4</v>
      </c>
      <c r="F102" s="224"/>
      <c r="G102" s="224"/>
      <c r="H102" s="224"/>
      <c r="I102" s="224"/>
      <c r="J102" s="224"/>
      <c r="K102" s="224"/>
      <c r="L102" s="224"/>
      <c r="M102" s="224"/>
      <c r="N102" s="223"/>
      <c r="O102" s="223"/>
      <c r="P102" s="223"/>
      <c r="Q102" s="223"/>
      <c r="R102" s="224"/>
      <c r="S102" s="224"/>
      <c r="T102" s="224"/>
      <c r="U102" s="224"/>
      <c r="V102" s="224"/>
      <c r="W102" s="224"/>
      <c r="X102" s="224"/>
      <c r="Y102" s="213"/>
      <c r="Z102" s="213"/>
      <c r="AA102" s="213"/>
      <c r="AB102" s="213"/>
      <c r="AC102" s="213"/>
      <c r="AD102" s="213"/>
      <c r="AE102" s="213"/>
      <c r="AF102" s="213"/>
      <c r="AG102" s="213" t="s">
        <v>275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42">
        <v>17</v>
      </c>
      <c r="B103" s="243" t="s">
        <v>541</v>
      </c>
      <c r="C103" s="258" t="s">
        <v>542</v>
      </c>
      <c r="D103" s="244" t="s">
        <v>381</v>
      </c>
      <c r="E103" s="245">
        <v>264.44</v>
      </c>
      <c r="F103" s="246"/>
      <c r="G103" s="247">
        <f>ROUND(E103*F103,2)</f>
        <v>0</v>
      </c>
      <c r="H103" s="246"/>
      <c r="I103" s="247">
        <f>ROUND(E103*H103,2)</f>
        <v>0</v>
      </c>
      <c r="J103" s="246"/>
      <c r="K103" s="247">
        <f>ROUND(E103*J103,2)</f>
        <v>0</v>
      </c>
      <c r="L103" s="247">
        <v>21</v>
      </c>
      <c r="M103" s="247">
        <f>G103*(1+L103/100)</f>
        <v>0</v>
      </c>
      <c r="N103" s="245">
        <v>1E-4</v>
      </c>
      <c r="O103" s="245">
        <f>ROUND(E103*N103,2)</f>
        <v>0.03</v>
      </c>
      <c r="P103" s="245">
        <v>0</v>
      </c>
      <c r="Q103" s="245">
        <f>ROUND(E103*P103,2)</f>
        <v>0</v>
      </c>
      <c r="R103" s="247"/>
      <c r="S103" s="247" t="s">
        <v>270</v>
      </c>
      <c r="T103" s="248" t="s">
        <v>271</v>
      </c>
      <c r="U103" s="224">
        <v>0</v>
      </c>
      <c r="V103" s="224">
        <f>ROUND(E103*U103,2)</f>
        <v>0</v>
      </c>
      <c r="W103" s="224"/>
      <c r="X103" s="224" t="s">
        <v>529</v>
      </c>
      <c r="Y103" s="213"/>
      <c r="Z103" s="213"/>
      <c r="AA103" s="213"/>
      <c r="AB103" s="213"/>
      <c r="AC103" s="213"/>
      <c r="AD103" s="213"/>
      <c r="AE103" s="213"/>
      <c r="AF103" s="213"/>
      <c r="AG103" s="213" t="s">
        <v>530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20"/>
      <c r="B104" s="221"/>
      <c r="C104" s="259" t="s">
        <v>543</v>
      </c>
      <c r="D104" s="226"/>
      <c r="E104" s="227"/>
      <c r="F104" s="224"/>
      <c r="G104" s="224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13"/>
      <c r="Z104" s="213"/>
      <c r="AA104" s="213"/>
      <c r="AB104" s="213"/>
      <c r="AC104" s="213"/>
      <c r="AD104" s="213"/>
      <c r="AE104" s="213"/>
      <c r="AF104" s="213"/>
      <c r="AG104" s="213" t="s">
        <v>275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5">
      <c r="A105" s="220"/>
      <c r="B105" s="221"/>
      <c r="C105" s="259" t="s">
        <v>544</v>
      </c>
      <c r="D105" s="226"/>
      <c r="E105" s="227">
        <v>264.44</v>
      </c>
      <c r="F105" s="224"/>
      <c r="G105" s="224"/>
      <c r="H105" s="224"/>
      <c r="I105" s="224"/>
      <c r="J105" s="224"/>
      <c r="K105" s="224"/>
      <c r="L105" s="224"/>
      <c r="M105" s="224"/>
      <c r="N105" s="223"/>
      <c r="O105" s="223"/>
      <c r="P105" s="223"/>
      <c r="Q105" s="223"/>
      <c r="R105" s="224"/>
      <c r="S105" s="224"/>
      <c r="T105" s="224"/>
      <c r="U105" s="224"/>
      <c r="V105" s="224"/>
      <c r="W105" s="224"/>
      <c r="X105" s="224"/>
      <c r="Y105" s="213"/>
      <c r="Z105" s="213"/>
      <c r="AA105" s="213"/>
      <c r="AB105" s="213"/>
      <c r="AC105" s="213"/>
      <c r="AD105" s="213"/>
      <c r="AE105" s="213"/>
      <c r="AF105" s="213"/>
      <c r="AG105" s="213" t="s">
        <v>275</v>
      </c>
      <c r="AH105" s="213">
        <v>0</v>
      </c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ht="30" outlineLevel="1" x14ac:dyDescent="0.25">
      <c r="A106" s="242">
        <v>18</v>
      </c>
      <c r="B106" s="243" t="s">
        <v>545</v>
      </c>
      <c r="C106" s="258" t="s">
        <v>546</v>
      </c>
      <c r="D106" s="244" t="s">
        <v>381</v>
      </c>
      <c r="E106" s="245">
        <v>215.2</v>
      </c>
      <c r="F106" s="246"/>
      <c r="G106" s="247">
        <f>ROUND(E106*F106,2)</f>
        <v>0</v>
      </c>
      <c r="H106" s="246"/>
      <c r="I106" s="247">
        <f>ROUND(E106*H106,2)</f>
        <v>0</v>
      </c>
      <c r="J106" s="246"/>
      <c r="K106" s="247">
        <f>ROUND(E106*J106,2)</f>
        <v>0</v>
      </c>
      <c r="L106" s="247">
        <v>21</v>
      </c>
      <c r="M106" s="247">
        <f>G106*(1+L106/100)</f>
        <v>0</v>
      </c>
      <c r="N106" s="245">
        <v>0</v>
      </c>
      <c r="O106" s="245">
        <f>ROUND(E106*N106,2)</f>
        <v>0</v>
      </c>
      <c r="P106" s="245">
        <v>0</v>
      </c>
      <c r="Q106" s="245">
        <f>ROUND(E106*P106,2)</f>
        <v>0</v>
      </c>
      <c r="R106" s="247"/>
      <c r="S106" s="247" t="s">
        <v>270</v>
      </c>
      <c r="T106" s="248" t="s">
        <v>271</v>
      </c>
      <c r="U106" s="224">
        <v>0</v>
      </c>
      <c r="V106" s="224">
        <f>ROUND(E106*U106,2)</f>
        <v>0</v>
      </c>
      <c r="W106" s="224"/>
      <c r="X106" s="224" t="s">
        <v>272</v>
      </c>
      <c r="Y106" s="213"/>
      <c r="Z106" s="213"/>
      <c r="AA106" s="213"/>
      <c r="AB106" s="213"/>
      <c r="AC106" s="213"/>
      <c r="AD106" s="213"/>
      <c r="AE106" s="213"/>
      <c r="AF106" s="213"/>
      <c r="AG106" s="213" t="s">
        <v>273</v>
      </c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20"/>
      <c r="B107" s="221"/>
      <c r="C107" s="261" t="s">
        <v>547</v>
      </c>
      <c r="D107" s="256"/>
      <c r="E107" s="256"/>
      <c r="F107" s="256"/>
      <c r="G107" s="256"/>
      <c r="H107" s="224"/>
      <c r="I107" s="224"/>
      <c r="J107" s="224"/>
      <c r="K107" s="224"/>
      <c r="L107" s="224"/>
      <c r="M107" s="224"/>
      <c r="N107" s="223"/>
      <c r="O107" s="223"/>
      <c r="P107" s="223"/>
      <c r="Q107" s="223"/>
      <c r="R107" s="224"/>
      <c r="S107" s="224"/>
      <c r="T107" s="224"/>
      <c r="U107" s="224"/>
      <c r="V107" s="224"/>
      <c r="W107" s="224"/>
      <c r="X107" s="224"/>
      <c r="Y107" s="213"/>
      <c r="Z107" s="213"/>
      <c r="AA107" s="213"/>
      <c r="AB107" s="213"/>
      <c r="AC107" s="213"/>
      <c r="AD107" s="213"/>
      <c r="AE107" s="213"/>
      <c r="AF107" s="213"/>
      <c r="AG107" s="213" t="s">
        <v>355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5">
      <c r="A108" s="220"/>
      <c r="B108" s="221"/>
      <c r="C108" s="259" t="s">
        <v>535</v>
      </c>
      <c r="D108" s="226"/>
      <c r="E108" s="227"/>
      <c r="F108" s="224"/>
      <c r="G108" s="224"/>
      <c r="H108" s="224"/>
      <c r="I108" s="224"/>
      <c r="J108" s="224"/>
      <c r="K108" s="224"/>
      <c r="L108" s="224"/>
      <c r="M108" s="224"/>
      <c r="N108" s="223"/>
      <c r="O108" s="223"/>
      <c r="P108" s="223"/>
      <c r="Q108" s="223"/>
      <c r="R108" s="224"/>
      <c r="S108" s="224"/>
      <c r="T108" s="224"/>
      <c r="U108" s="224"/>
      <c r="V108" s="224"/>
      <c r="W108" s="224"/>
      <c r="X108" s="224"/>
      <c r="Y108" s="213"/>
      <c r="Z108" s="213"/>
      <c r="AA108" s="213"/>
      <c r="AB108" s="213"/>
      <c r="AC108" s="213"/>
      <c r="AD108" s="213"/>
      <c r="AE108" s="213"/>
      <c r="AF108" s="213"/>
      <c r="AG108" s="213" t="s">
        <v>275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5">
      <c r="A109" s="220"/>
      <c r="B109" s="221"/>
      <c r="C109" s="259" t="s">
        <v>536</v>
      </c>
      <c r="D109" s="226"/>
      <c r="E109" s="227"/>
      <c r="F109" s="224"/>
      <c r="G109" s="224"/>
      <c r="H109" s="224"/>
      <c r="I109" s="224"/>
      <c r="J109" s="224"/>
      <c r="K109" s="224"/>
      <c r="L109" s="224"/>
      <c r="M109" s="224"/>
      <c r="N109" s="223"/>
      <c r="O109" s="223"/>
      <c r="P109" s="223"/>
      <c r="Q109" s="223"/>
      <c r="R109" s="224"/>
      <c r="S109" s="224"/>
      <c r="T109" s="224"/>
      <c r="U109" s="224"/>
      <c r="V109" s="224"/>
      <c r="W109" s="224"/>
      <c r="X109" s="224"/>
      <c r="Y109" s="213"/>
      <c r="Z109" s="213"/>
      <c r="AA109" s="213"/>
      <c r="AB109" s="213"/>
      <c r="AC109" s="213"/>
      <c r="AD109" s="213"/>
      <c r="AE109" s="213"/>
      <c r="AF109" s="213"/>
      <c r="AG109" s="213" t="s">
        <v>275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5">
      <c r="A110" s="220"/>
      <c r="B110" s="221"/>
      <c r="C110" s="259" t="s">
        <v>537</v>
      </c>
      <c r="D110" s="226"/>
      <c r="E110" s="227"/>
      <c r="F110" s="224"/>
      <c r="G110" s="224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13"/>
      <c r="Z110" s="213"/>
      <c r="AA110" s="213"/>
      <c r="AB110" s="213"/>
      <c r="AC110" s="213"/>
      <c r="AD110" s="213"/>
      <c r="AE110" s="213"/>
      <c r="AF110" s="213"/>
      <c r="AG110" s="213" t="s">
        <v>275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5">
      <c r="A111" s="220"/>
      <c r="B111" s="221"/>
      <c r="C111" s="259" t="s">
        <v>548</v>
      </c>
      <c r="D111" s="226"/>
      <c r="E111" s="227">
        <v>215.2</v>
      </c>
      <c r="F111" s="224"/>
      <c r="G111" s="224"/>
      <c r="H111" s="224"/>
      <c r="I111" s="224"/>
      <c r="J111" s="224"/>
      <c r="K111" s="224"/>
      <c r="L111" s="224"/>
      <c r="M111" s="224"/>
      <c r="N111" s="223"/>
      <c r="O111" s="223"/>
      <c r="P111" s="223"/>
      <c r="Q111" s="223"/>
      <c r="R111" s="224"/>
      <c r="S111" s="224"/>
      <c r="T111" s="224"/>
      <c r="U111" s="224"/>
      <c r="V111" s="224"/>
      <c r="W111" s="224"/>
      <c r="X111" s="224"/>
      <c r="Y111" s="213"/>
      <c r="Z111" s="213"/>
      <c r="AA111" s="213"/>
      <c r="AB111" s="213"/>
      <c r="AC111" s="213"/>
      <c r="AD111" s="213"/>
      <c r="AE111" s="213"/>
      <c r="AF111" s="213"/>
      <c r="AG111" s="213" t="s">
        <v>275</v>
      </c>
      <c r="AH111" s="213">
        <v>0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42">
        <v>19</v>
      </c>
      <c r="B112" s="243" t="s">
        <v>549</v>
      </c>
      <c r="C112" s="258" t="s">
        <v>550</v>
      </c>
      <c r="D112" s="244" t="s">
        <v>381</v>
      </c>
      <c r="E112" s="245">
        <v>236.72</v>
      </c>
      <c r="F112" s="246"/>
      <c r="G112" s="247">
        <f>ROUND(E112*F112,2)</f>
        <v>0</v>
      </c>
      <c r="H112" s="246"/>
      <c r="I112" s="247">
        <f>ROUND(E112*H112,2)</f>
        <v>0</v>
      </c>
      <c r="J112" s="246"/>
      <c r="K112" s="247">
        <f>ROUND(E112*J112,2)</f>
        <v>0</v>
      </c>
      <c r="L112" s="247">
        <v>21</v>
      </c>
      <c r="M112" s="247">
        <f>G112*(1+L112/100)</f>
        <v>0</v>
      </c>
      <c r="N112" s="245">
        <v>4.0000000000000003E-5</v>
      </c>
      <c r="O112" s="245">
        <f>ROUND(E112*N112,2)</f>
        <v>0.01</v>
      </c>
      <c r="P112" s="245">
        <v>0</v>
      </c>
      <c r="Q112" s="245">
        <f>ROUND(E112*P112,2)</f>
        <v>0</v>
      </c>
      <c r="R112" s="247"/>
      <c r="S112" s="247" t="s">
        <v>270</v>
      </c>
      <c r="T112" s="248" t="s">
        <v>271</v>
      </c>
      <c r="U112" s="224">
        <v>0</v>
      </c>
      <c r="V112" s="224">
        <f>ROUND(E112*U112,2)</f>
        <v>0</v>
      </c>
      <c r="W112" s="224"/>
      <c r="X112" s="224" t="s">
        <v>529</v>
      </c>
      <c r="Y112" s="213"/>
      <c r="Z112" s="213"/>
      <c r="AA112" s="213"/>
      <c r="AB112" s="213"/>
      <c r="AC112" s="213"/>
      <c r="AD112" s="213"/>
      <c r="AE112" s="213"/>
      <c r="AF112" s="213"/>
      <c r="AG112" s="213" t="s">
        <v>530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5">
      <c r="A113" s="220"/>
      <c r="B113" s="221"/>
      <c r="C113" s="259" t="s">
        <v>551</v>
      </c>
      <c r="D113" s="226"/>
      <c r="E113" s="227"/>
      <c r="F113" s="224"/>
      <c r="G113" s="224"/>
      <c r="H113" s="224"/>
      <c r="I113" s="224"/>
      <c r="J113" s="224"/>
      <c r="K113" s="224"/>
      <c r="L113" s="224"/>
      <c r="M113" s="224"/>
      <c r="N113" s="223"/>
      <c r="O113" s="223"/>
      <c r="P113" s="223"/>
      <c r="Q113" s="223"/>
      <c r="R113" s="224"/>
      <c r="S113" s="224"/>
      <c r="T113" s="224"/>
      <c r="U113" s="224"/>
      <c r="V113" s="224"/>
      <c r="W113" s="224"/>
      <c r="X113" s="224"/>
      <c r="Y113" s="213"/>
      <c r="Z113" s="213"/>
      <c r="AA113" s="213"/>
      <c r="AB113" s="213"/>
      <c r="AC113" s="213"/>
      <c r="AD113" s="213"/>
      <c r="AE113" s="213"/>
      <c r="AF113" s="213"/>
      <c r="AG113" s="213" t="s">
        <v>275</v>
      </c>
      <c r="AH113" s="213">
        <v>0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5">
      <c r="A114" s="220"/>
      <c r="B114" s="221"/>
      <c r="C114" s="259" t="s">
        <v>552</v>
      </c>
      <c r="D114" s="226"/>
      <c r="E114" s="227">
        <v>236.72</v>
      </c>
      <c r="F114" s="224"/>
      <c r="G114" s="224"/>
      <c r="H114" s="224"/>
      <c r="I114" s="224"/>
      <c r="J114" s="224"/>
      <c r="K114" s="224"/>
      <c r="L114" s="224"/>
      <c r="M114" s="224"/>
      <c r="N114" s="223"/>
      <c r="O114" s="223"/>
      <c r="P114" s="223"/>
      <c r="Q114" s="223"/>
      <c r="R114" s="224"/>
      <c r="S114" s="224"/>
      <c r="T114" s="224"/>
      <c r="U114" s="224"/>
      <c r="V114" s="224"/>
      <c r="W114" s="224"/>
      <c r="X114" s="224"/>
      <c r="Y114" s="213"/>
      <c r="Z114" s="213"/>
      <c r="AA114" s="213"/>
      <c r="AB114" s="213"/>
      <c r="AC114" s="213"/>
      <c r="AD114" s="213"/>
      <c r="AE114" s="213"/>
      <c r="AF114" s="213"/>
      <c r="AG114" s="213" t="s">
        <v>275</v>
      </c>
      <c r="AH114" s="213">
        <v>0</v>
      </c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5">
      <c r="A115" s="242">
        <v>20</v>
      </c>
      <c r="B115" s="243" t="s">
        <v>553</v>
      </c>
      <c r="C115" s="258" t="s">
        <v>554</v>
      </c>
      <c r="D115" s="244" t="s">
        <v>269</v>
      </c>
      <c r="E115" s="245">
        <v>402.726</v>
      </c>
      <c r="F115" s="246"/>
      <c r="G115" s="247">
        <f>ROUND(E115*F115,2)</f>
        <v>0</v>
      </c>
      <c r="H115" s="246"/>
      <c r="I115" s="247">
        <f>ROUND(E115*H115,2)</f>
        <v>0</v>
      </c>
      <c r="J115" s="246"/>
      <c r="K115" s="247">
        <f>ROUND(E115*J115,2)</f>
        <v>0</v>
      </c>
      <c r="L115" s="247">
        <v>21</v>
      </c>
      <c r="M115" s="247">
        <f>G115*(1+L115/100)</f>
        <v>0</v>
      </c>
      <c r="N115" s="245">
        <v>2.9999999999999997E-4</v>
      </c>
      <c r="O115" s="245">
        <f>ROUND(E115*N115,2)</f>
        <v>0.12</v>
      </c>
      <c r="P115" s="245">
        <v>0</v>
      </c>
      <c r="Q115" s="245">
        <f>ROUND(E115*P115,2)</f>
        <v>0</v>
      </c>
      <c r="R115" s="247"/>
      <c r="S115" s="247" t="s">
        <v>270</v>
      </c>
      <c r="T115" s="248" t="s">
        <v>271</v>
      </c>
      <c r="U115" s="224">
        <v>0</v>
      </c>
      <c r="V115" s="224">
        <f>ROUND(E115*U115,2)</f>
        <v>0</v>
      </c>
      <c r="W115" s="224"/>
      <c r="X115" s="224" t="s">
        <v>272</v>
      </c>
      <c r="Y115" s="213"/>
      <c r="Z115" s="213"/>
      <c r="AA115" s="213"/>
      <c r="AB115" s="213"/>
      <c r="AC115" s="213"/>
      <c r="AD115" s="213"/>
      <c r="AE115" s="213"/>
      <c r="AF115" s="213"/>
      <c r="AG115" s="213" t="s">
        <v>273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5">
      <c r="A116" s="220"/>
      <c r="B116" s="221"/>
      <c r="C116" s="259" t="s">
        <v>555</v>
      </c>
      <c r="D116" s="226"/>
      <c r="E116" s="227"/>
      <c r="F116" s="224"/>
      <c r="G116" s="224"/>
      <c r="H116" s="224"/>
      <c r="I116" s="224"/>
      <c r="J116" s="224"/>
      <c r="K116" s="224"/>
      <c r="L116" s="224"/>
      <c r="M116" s="224"/>
      <c r="N116" s="223"/>
      <c r="O116" s="223"/>
      <c r="P116" s="223"/>
      <c r="Q116" s="223"/>
      <c r="R116" s="224"/>
      <c r="S116" s="224"/>
      <c r="T116" s="224"/>
      <c r="U116" s="224"/>
      <c r="V116" s="224"/>
      <c r="W116" s="224"/>
      <c r="X116" s="224"/>
      <c r="Y116" s="213"/>
      <c r="Z116" s="213"/>
      <c r="AA116" s="213"/>
      <c r="AB116" s="213"/>
      <c r="AC116" s="213"/>
      <c r="AD116" s="213"/>
      <c r="AE116" s="213"/>
      <c r="AF116" s="213"/>
      <c r="AG116" s="213" t="s">
        <v>275</v>
      </c>
      <c r="AH116" s="213">
        <v>0</v>
      </c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5">
      <c r="A117" s="220"/>
      <c r="B117" s="221"/>
      <c r="C117" s="259" t="s">
        <v>556</v>
      </c>
      <c r="D117" s="226"/>
      <c r="E117" s="227"/>
      <c r="F117" s="224"/>
      <c r="G117" s="224"/>
      <c r="H117" s="224"/>
      <c r="I117" s="224"/>
      <c r="J117" s="224"/>
      <c r="K117" s="224"/>
      <c r="L117" s="224"/>
      <c r="M117" s="224"/>
      <c r="N117" s="223"/>
      <c r="O117" s="223"/>
      <c r="P117" s="223"/>
      <c r="Q117" s="223"/>
      <c r="R117" s="224"/>
      <c r="S117" s="224"/>
      <c r="T117" s="224"/>
      <c r="U117" s="224"/>
      <c r="V117" s="224"/>
      <c r="W117" s="224"/>
      <c r="X117" s="224"/>
      <c r="Y117" s="213"/>
      <c r="Z117" s="213"/>
      <c r="AA117" s="213"/>
      <c r="AB117" s="213"/>
      <c r="AC117" s="213"/>
      <c r="AD117" s="213"/>
      <c r="AE117" s="213"/>
      <c r="AF117" s="213"/>
      <c r="AG117" s="213" t="s">
        <v>275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5">
      <c r="A118" s="220"/>
      <c r="B118" s="221"/>
      <c r="C118" s="259" t="s">
        <v>557</v>
      </c>
      <c r="D118" s="226"/>
      <c r="E118" s="227"/>
      <c r="F118" s="224"/>
      <c r="G118" s="224"/>
      <c r="H118" s="224"/>
      <c r="I118" s="224"/>
      <c r="J118" s="224"/>
      <c r="K118" s="224"/>
      <c r="L118" s="224"/>
      <c r="M118" s="224"/>
      <c r="N118" s="223"/>
      <c r="O118" s="223"/>
      <c r="P118" s="223"/>
      <c r="Q118" s="223"/>
      <c r="R118" s="224"/>
      <c r="S118" s="224"/>
      <c r="T118" s="224"/>
      <c r="U118" s="224"/>
      <c r="V118" s="224"/>
      <c r="W118" s="224"/>
      <c r="X118" s="224"/>
      <c r="Y118" s="213"/>
      <c r="Z118" s="213"/>
      <c r="AA118" s="213"/>
      <c r="AB118" s="213"/>
      <c r="AC118" s="213"/>
      <c r="AD118" s="213"/>
      <c r="AE118" s="213"/>
      <c r="AF118" s="213"/>
      <c r="AG118" s="213" t="s">
        <v>275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5">
      <c r="A119" s="220"/>
      <c r="B119" s="221"/>
      <c r="C119" s="259" t="s">
        <v>558</v>
      </c>
      <c r="D119" s="226"/>
      <c r="E119" s="227"/>
      <c r="F119" s="224"/>
      <c r="G119" s="224"/>
      <c r="H119" s="224"/>
      <c r="I119" s="224"/>
      <c r="J119" s="224"/>
      <c r="K119" s="224"/>
      <c r="L119" s="224"/>
      <c r="M119" s="224"/>
      <c r="N119" s="223"/>
      <c r="O119" s="223"/>
      <c r="P119" s="223"/>
      <c r="Q119" s="223"/>
      <c r="R119" s="224"/>
      <c r="S119" s="224"/>
      <c r="T119" s="224"/>
      <c r="U119" s="224"/>
      <c r="V119" s="224"/>
      <c r="W119" s="224"/>
      <c r="X119" s="224"/>
      <c r="Y119" s="213"/>
      <c r="Z119" s="213"/>
      <c r="AA119" s="213"/>
      <c r="AB119" s="213"/>
      <c r="AC119" s="213"/>
      <c r="AD119" s="213"/>
      <c r="AE119" s="213"/>
      <c r="AF119" s="213"/>
      <c r="AG119" s="213" t="s">
        <v>275</v>
      </c>
      <c r="AH119" s="213">
        <v>0</v>
      </c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5">
      <c r="A120" s="220"/>
      <c r="B120" s="221"/>
      <c r="C120" s="259" t="s">
        <v>559</v>
      </c>
      <c r="D120" s="226"/>
      <c r="E120" s="227"/>
      <c r="F120" s="224"/>
      <c r="G120" s="224"/>
      <c r="H120" s="224"/>
      <c r="I120" s="224"/>
      <c r="J120" s="224"/>
      <c r="K120" s="224"/>
      <c r="L120" s="224"/>
      <c r="M120" s="224"/>
      <c r="N120" s="223"/>
      <c r="O120" s="223"/>
      <c r="P120" s="223"/>
      <c r="Q120" s="223"/>
      <c r="R120" s="224"/>
      <c r="S120" s="224"/>
      <c r="T120" s="224"/>
      <c r="U120" s="224"/>
      <c r="V120" s="224"/>
      <c r="W120" s="224"/>
      <c r="X120" s="224"/>
      <c r="Y120" s="213"/>
      <c r="Z120" s="213"/>
      <c r="AA120" s="213"/>
      <c r="AB120" s="213"/>
      <c r="AC120" s="213"/>
      <c r="AD120" s="213"/>
      <c r="AE120" s="213"/>
      <c r="AF120" s="213"/>
      <c r="AG120" s="213" t="s">
        <v>275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20"/>
      <c r="B121" s="221"/>
      <c r="C121" s="259" t="s">
        <v>560</v>
      </c>
      <c r="D121" s="226"/>
      <c r="E121" s="227"/>
      <c r="F121" s="224"/>
      <c r="G121" s="224"/>
      <c r="H121" s="224"/>
      <c r="I121" s="224"/>
      <c r="J121" s="224"/>
      <c r="K121" s="224"/>
      <c r="L121" s="224"/>
      <c r="M121" s="224"/>
      <c r="N121" s="223"/>
      <c r="O121" s="223"/>
      <c r="P121" s="223"/>
      <c r="Q121" s="223"/>
      <c r="R121" s="224"/>
      <c r="S121" s="224"/>
      <c r="T121" s="224"/>
      <c r="U121" s="224"/>
      <c r="V121" s="224"/>
      <c r="W121" s="224"/>
      <c r="X121" s="224"/>
      <c r="Y121" s="213"/>
      <c r="Z121" s="213"/>
      <c r="AA121" s="213"/>
      <c r="AB121" s="213"/>
      <c r="AC121" s="213"/>
      <c r="AD121" s="213"/>
      <c r="AE121" s="213"/>
      <c r="AF121" s="213"/>
      <c r="AG121" s="213" t="s">
        <v>275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5">
      <c r="A122" s="220"/>
      <c r="B122" s="221"/>
      <c r="C122" s="259" t="s">
        <v>561</v>
      </c>
      <c r="D122" s="226"/>
      <c r="E122" s="227"/>
      <c r="F122" s="224"/>
      <c r="G122" s="224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13"/>
      <c r="Z122" s="213"/>
      <c r="AA122" s="213"/>
      <c r="AB122" s="213"/>
      <c r="AC122" s="213"/>
      <c r="AD122" s="213"/>
      <c r="AE122" s="213"/>
      <c r="AF122" s="213"/>
      <c r="AG122" s="213" t="s">
        <v>275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20"/>
      <c r="B123" s="221"/>
      <c r="C123" s="259" t="s">
        <v>562</v>
      </c>
      <c r="D123" s="226"/>
      <c r="E123" s="227"/>
      <c r="F123" s="224"/>
      <c r="G123" s="224"/>
      <c r="H123" s="224"/>
      <c r="I123" s="224"/>
      <c r="J123" s="224"/>
      <c r="K123" s="224"/>
      <c r="L123" s="224"/>
      <c r="M123" s="224"/>
      <c r="N123" s="223"/>
      <c r="O123" s="223"/>
      <c r="P123" s="223"/>
      <c r="Q123" s="223"/>
      <c r="R123" s="224"/>
      <c r="S123" s="224"/>
      <c r="T123" s="224"/>
      <c r="U123" s="224"/>
      <c r="V123" s="224"/>
      <c r="W123" s="224"/>
      <c r="X123" s="224"/>
      <c r="Y123" s="213"/>
      <c r="Z123" s="213"/>
      <c r="AA123" s="213"/>
      <c r="AB123" s="213"/>
      <c r="AC123" s="213"/>
      <c r="AD123" s="213"/>
      <c r="AE123" s="213"/>
      <c r="AF123" s="213"/>
      <c r="AG123" s="213" t="s">
        <v>275</v>
      </c>
      <c r="AH123" s="213">
        <v>0</v>
      </c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20"/>
      <c r="B124" s="221"/>
      <c r="C124" s="259" t="s">
        <v>563</v>
      </c>
      <c r="D124" s="226"/>
      <c r="E124" s="227"/>
      <c r="F124" s="224"/>
      <c r="G124" s="224"/>
      <c r="H124" s="224"/>
      <c r="I124" s="224"/>
      <c r="J124" s="224"/>
      <c r="K124" s="224"/>
      <c r="L124" s="224"/>
      <c r="M124" s="224"/>
      <c r="N124" s="223"/>
      <c r="O124" s="223"/>
      <c r="P124" s="223"/>
      <c r="Q124" s="223"/>
      <c r="R124" s="224"/>
      <c r="S124" s="224"/>
      <c r="T124" s="224"/>
      <c r="U124" s="224"/>
      <c r="V124" s="224"/>
      <c r="W124" s="224"/>
      <c r="X124" s="224"/>
      <c r="Y124" s="213"/>
      <c r="Z124" s="213"/>
      <c r="AA124" s="213"/>
      <c r="AB124" s="213"/>
      <c r="AC124" s="213"/>
      <c r="AD124" s="213"/>
      <c r="AE124" s="213"/>
      <c r="AF124" s="213"/>
      <c r="AG124" s="213" t="s">
        <v>275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5">
      <c r="A125" s="220"/>
      <c r="B125" s="221"/>
      <c r="C125" s="259" t="s">
        <v>564</v>
      </c>
      <c r="D125" s="226"/>
      <c r="E125" s="227"/>
      <c r="F125" s="224"/>
      <c r="G125" s="224"/>
      <c r="H125" s="224"/>
      <c r="I125" s="224"/>
      <c r="J125" s="224"/>
      <c r="K125" s="224"/>
      <c r="L125" s="224"/>
      <c r="M125" s="224"/>
      <c r="N125" s="223"/>
      <c r="O125" s="223"/>
      <c r="P125" s="223"/>
      <c r="Q125" s="223"/>
      <c r="R125" s="224"/>
      <c r="S125" s="224"/>
      <c r="T125" s="224"/>
      <c r="U125" s="224"/>
      <c r="V125" s="224"/>
      <c r="W125" s="224"/>
      <c r="X125" s="224"/>
      <c r="Y125" s="213"/>
      <c r="Z125" s="213"/>
      <c r="AA125" s="213"/>
      <c r="AB125" s="213"/>
      <c r="AC125" s="213"/>
      <c r="AD125" s="213"/>
      <c r="AE125" s="213"/>
      <c r="AF125" s="213"/>
      <c r="AG125" s="213" t="s">
        <v>275</v>
      </c>
      <c r="AH125" s="213">
        <v>0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5">
      <c r="A126" s="220"/>
      <c r="B126" s="221"/>
      <c r="C126" s="259" t="s">
        <v>565</v>
      </c>
      <c r="D126" s="226"/>
      <c r="E126" s="227"/>
      <c r="F126" s="224"/>
      <c r="G126" s="224"/>
      <c r="H126" s="224"/>
      <c r="I126" s="224"/>
      <c r="J126" s="224"/>
      <c r="K126" s="224"/>
      <c r="L126" s="224"/>
      <c r="M126" s="224"/>
      <c r="N126" s="223"/>
      <c r="O126" s="223"/>
      <c r="P126" s="223"/>
      <c r="Q126" s="223"/>
      <c r="R126" s="224"/>
      <c r="S126" s="224"/>
      <c r="T126" s="224"/>
      <c r="U126" s="224"/>
      <c r="V126" s="224"/>
      <c r="W126" s="224"/>
      <c r="X126" s="224"/>
      <c r="Y126" s="213"/>
      <c r="Z126" s="213"/>
      <c r="AA126" s="213"/>
      <c r="AB126" s="213"/>
      <c r="AC126" s="213"/>
      <c r="AD126" s="213"/>
      <c r="AE126" s="213"/>
      <c r="AF126" s="213"/>
      <c r="AG126" s="213" t="s">
        <v>275</v>
      </c>
      <c r="AH126" s="213"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5">
      <c r="A127" s="220"/>
      <c r="B127" s="221"/>
      <c r="C127" s="259" t="s">
        <v>566</v>
      </c>
      <c r="D127" s="226"/>
      <c r="E127" s="227"/>
      <c r="F127" s="224"/>
      <c r="G127" s="224"/>
      <c r="H127" s="224"/>
      <c r="I127" s="224"/>
      <c r="J127" s="224"/>
      <c r="K127" s="224"/>
      <c r="L127" s="224"/>
      <c r="M127" s="224"/>
      <c r="N127" s="223"/>
      <c r="O127" s="223"/>
      <c r="P127" s="223"/>
      <c r="Q127" s="223"/>
      <c r="R127" s="224"/>
      <c r="S127" s="224"/>
      <c r="T127" s="224"/>
      <c r="U127" s="224"/>
      <c r="V127" s="224"/>
      <c r="W127" s="224"/>
      <c r="X127" s="224"/>
      <c r="Y127" s="213"/>
      <c r="Z127" s="213"/>
      <c r="AA127" s="213"/>
      <c r="AB127" s="213"/>
      <c r="AC127" s="213"/>
      <c r="AD127" s="213"/>
      <c r="AE127" s="213"/>
      <c r="AF127" s="213"/>
      <c r="AG127" s="213" t="s">
        <v>275</v>
      </c>
      <c r="AH127" s="213"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5">
      <c r="A128" s="220"/>
      <c r="B128" s="221"/>
      <c r="C128" s="259" t="s">
        <v>567</v>
      </c>
      <c r="D128" s="226"/>
      <c r="E128" s="227"/>
      <c r="F128" s="224"/>
      <c r="G128" s="224"/>
      <c r="H128" s="224"/>
      <c r="I128" s="224"/>
      <c r="J128" s="224"/>
      <c r="K128" s="224"/>
      <c r="L128" s="224"/>
      <c r="M128" s="224"/>
      <c r="N128" s="223"/>
      <c r="O128" s="223"/>
      <c r="P128" s="223"/>
      <c r="Q128" s="223"/>
      <c r="R128" s="224"/>
      <c r="S128" s="224"/>
      <c r="T128" s="224"/>
      <c r="U128" s="224"/>
      <c r="V128" s="224"/>
      <c r="W128" s="224"/>
      <c r="X128" s="224"/>
      <c r="Y128" s="213"/>
      <c r="Z128" s="213"/>
      <c r="AA128" s="213"/>
      <c r="AB128" s="213"/>
      <c r="AC128" s="213"/>
      <c r="AD128" s="213"/>
      <c r="AE128" s="213"/>
      <c r="AF128" s="213"/>
      <c r="AG128" s="213" t="s">
        <v>275</v>
      </c>
      <c r="AH128" s="213">
        <v>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5">
      <c r="A129" s="220"/>
      <c r="B129" s="221"/>
      <c r="C129" s="259" t="s">
        <v>568</v>
      </c>
      <c r="D129" s="226"/>
      <c r="E129" s="227"/>
      <c r="F129" s="224"/>
      <c r="G129" s="224"/>
      <c r="H129" s="224"/>
      <c r="I129" s="224"/>
      <c r="J129" s="224"/>
      <c r="K129" s="224"/>
      <c r="L129" s="224"/>
      <c r="M129" s="224"/>
      <c r="N129" s="223"/>
      <c r="O129" s="223"/>
      <c r="P129" s="223"/>
      <c r="Q129" s="223"/>
      <c r="R129" s="224"/>
      <c r="S129" s="224"/>
      <c r="T129" s="224"/>
      <c r="U129" s="224"/>
      <c r="V129" s="224"/>
      <c r="W129" s="224"/>
      <c r="X129" s="224"/>
      <c r="Y129" s="213"/>
      <c r="Z129" s="213"/>
      <c r="AA129" s="213"/>
      <c r="AB129" s="213"/>
      <c r="AC129" s="213"/>
      <c r="AD129" s="213"/>
      <c r="AE129" s="213"/>
      <c r="AF129" s="213"/>
      <c r="AG129" s="213" t="s">
        <v>275</v>
      </c>
      <c r="AH129" s="213">
        <v>0</v>
      </c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5">
      <c r="A130" s="220"/>
      <c r="B130" s="221"/>
      <c r="C130" s="259" t="s">
        <v>567</v>
      </c>
      <c r="D130" s="226"/>
      <c r="E130" s="227"/>
      <c r="F130" s="224"/>
      <c r="G130" s="224"/>
      <c r="H130" s="224"/>
      <c r="I130" s="224"/>
      <c r="J130" s="224"/>
      <c r="K130" s="224"/>
      <c r="L130" s="224"/>
      <c r="M130" s="224"/>
      <c r="N130" s="223"/>
      <c r="O130" s="223"/>
      <c r="P130" s="223"/>
      <c r="Q130" s="223"/>
      <c r="R130" s="224"/>
      <c r="S130" s="224"/>
      <c r="T130" s="224"/>
      <c r="U130" s="224"/>
      <c r="V130" s="224"/>
      <c r="W130" s="224"/>
      <c r="X130" s="224"/>
      <c r="Y130" s="213"/>
      <c r="Z130" s="213"/>
      <c r="AA130" s="213"/>
      <c r="AB130" s="213"/>
      <c r="AC130" s="213"/>
      <c r="AD130" s="213"/>
      <c r="AE130" s="213"/>
      <c r="AF130" s="213"/>
      <c r="AG130" s="213" t="s">
        <v>275</v>
      </c>
      <c r="AH130" s="213">
        <v>0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5">
      <c r="A131" s="220"/>
      <c r="B131" s="221"/>
      <c r="C131" s="259" t="s">
        <v>559</v>
      </c>
      <c r="D131" s="226"/>
      <c r="E131" s="227"/>
      <c r="F131" s="224"/>
      <c r="G131" s="224"/>
      <c r="H131" s="224"/>
      <c r="I131" s="224"/>
      <c r="J131" s="224"/>
      <c r="K131" s="224"/>
      <c r="L131" s="224"/>
      <c r="M131" s="224"/>
      <c r="N131" s="223"/>
      <c r="O131" s="223"/>
      <c r="P131" s="223"/>
      <c r="Q131" s="223"/>
      <c r="R131" s="224"/>
      <c r="S131" s="224"/>
      <c r="T131" s="224"/>
      <c r="U131" s="224"/>
      <c r="V131" s="224"/>
      <c r="W131" s="224"/>
      <c r="X131" s="224"/>
      <c r="Y131" s="213"/>
      <c r="Z131" s="213"/>
      <c r="AA131" s="213"/>
      <c r="AB131" s="213"/>
      <c r="AC131" s="213"/>
      <c r="AD131" s="213"/>
      <c r="AE131" s="213"/>
      <c r="AF131" s="213"/>
      <c r="AG131" s="213" t="s">
        <v>275</v>
      </c>
      <c r="AH131" s="213">
        <v>0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5">
      <c r="A132" s="220"/>
      <c r="B132" s="221"/>
      <c r="C132" s="259" t="s">
        <v>569</v>
      </c>
      <c r="D132" s="226"/>
      <c r="E132" s="227"/>
      <c r="F132" s="224"/>
      <c r="G132" s="224"/>
      <c r="H132" s="224"/>
      <c r="I132" s="224"/>
      <c r="J132" s="224"/>
      <c r="K132" s="224"/>
      <c r="L132" s="224"/>
      <c r="M132" s="224"/>
      <c r="N132" s="223"/>
      <c r="O132" s="223"/>
      <c r="P132" s="223"/>
      <c r="Q132" s="223"/>
      <c r="R132" s="224"/>
      <c r="S132" s="224"/>
      <c r="T132" s="224"/>
      <c r="U132" s="224"/>
      <c r="V132" s="224"/>
      <c r="W132" s="224"/>
      <c r="X132" s="224"/>
      <c r="Y132" s="213"/>
      <c r="Z132" s="213"/>
      <c r="AA132" s="213"/>
      <c r="AB132" s="213"/>
      <c r="AC132" s="213"/>
      <c r="AD132" s="213"/>
      <c r="AE132" s="213"/>
      <c r="AF132" s="213"/>
      <c r="AG132" s="213" t="s">
        <v>275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5">
      <c r="A133" s="220"/>
      <c r="B133" s="221"/>
      <c r="C133" s="259" t="s">
        <v>570</v>
      </c>
      <c r="D133" s="226"/>
      <c r="E133" s="227">
        <v>402.73</v>
      </c>
      <c r="F133" s="224"/>
      <c r="G133" s="224"/>
      <c r="H133" s="224"/>
      <c r="I133" s="224"/>
      <c r="J133" s="224"/>
      <c r="K133" s="224"/>
      <c r="L133" s="224"/>
      <c r="M133" s="224"/>
      <c r="N133" s="223"/>
      <c r="O133" s="223"/>
      <c r="P133" s="223"/>
      <c r="Q133" s="223"/>
      <c r="R133" s="224"/>
      <c r="S133" s="224"/>
      <c r="T133" s="224"/>
      <c r="U133" s="224"/>
      <c r="V133" s="224"/>
      <c r="W133" s="224"/>
      <c r="X133" s="224"/>
      <c r="Y133" s="213"/>
      <c r="Z133" s="213"/>
      <c r="AA133" s="213"/>
      <c r="AB133" s="213"/>
      <c r="AC133" s="213"/>
      <c r="AD133" s="213"/>
      <c r="AE133" s="213"/>
      <c r="AF133" s="213"/>
      <c r="AG133" s="213" t="s">
        <v>275</v>
      </c>
      <c r="AH133" s="213">
        <v>0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ht="20" outlineLevel="1" x14ac:dyDescent="0.25">
      <c r="A134" s="242">
        <v>21</v>
      </c>
      <c r="B134" s="243" t="s">
        <v>571</v>
      </c>
      <c r="C134" s="258" t="s">
        <v>572</v>
      </c>
      <c r="D134" s="244" t="s">
        <v>269</v>
      </c>
      <c r="E134" s="245">
        <v>402.726</v>
      </c>
      <c r="F134" s="246"/>
      <c r="G134" s="247">
        <f>ROUND(E134*F134,2)</f>
        <v>0</v>
      </c>
      <c r="H134" s="246"/>
      <c r="I134" s="247">
        <f>ROUND(E134*H134,2)</f>
        <v>0</v>
      </c>
      <c r="J134" s="246"/>
      <c r="K134" s="247">
        <f>ROUND(E134*J134,2)</f>
        <v>0</v>
      </c>
      <c r="L134" s="247">
        <v>21</v>
      </c>
      <c r="M134" s="247">
        <f>G134*(1+L134/100)</f>
        <v>0</v>
      </c>
      <c r="N134" s="245">
        <v>2.8500000000000001E-3</v>
      </c>
      <c r="O134" s="245">
        <f>ROUND(E134*N134,2)</f>
        <v>1.1499999999999999</v>
      </c>
      <c r="P134" s="245">
        <v>0</v>
      </c>
      <c r="Q134" s="245">
        <f>ROUND(E134*P134,2)</f>
        <v>0</v>
      </c>
      <c r="R134" s="247"/>
      <c r="S134" s="247" t="s">
        <v>270</v>
      </c>
      <c r="T134" s="248" t="s">
        <v>271</v>
      </c>
      <c r="U134" s="224">
        <v>0</v>
      </c>
      <c r="V134" s="224">
        <f>ROUND(E134*U134,2)</f>
        <v>0</v>
      </c>
      <c r="W134" s="224"/>
      <c r="X134" s="224" t="s">
        <v>272</v>
      </c>
      <c r="Y134" s="213"/>
      <c r="Z134" s="213"/>
      <c r="AA134" s="213"/>
      <c r="AB134" s="213"/>
      <c r="AC134" s="213"/>
      <c r="AD134" s="213"/>
      <c r="AE134" s="213"/>
      <c r="AF134" s="213"/>
      <c r="AG134" s="213" t="s">
        <v>273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5">
      <c r="A135" s="220"/>
      <c r="B135" s="221"/>
      <c r="C135" s="259" t="s">
        <v>573</v>
      </c>
      <c r="D135" s="226"/>
      <c r="E135" s="227"/>
      <c r="F135" s="224"/>
      <c r="G135" s="224"/>
      <c r="H135" s="224"/>
      <c r="I135" s="224"/>
      <c r="J135" s="224"/>
      <c r="K135" s="224"/>
      <c r="L135" s="224"/>
      <c r="M135" s="224"/>
      <c r="N135" s="223"/>
      <c r="O135" s="223"/>
      <c r="P135" s="223"/>
      <c r="Q135" s="223"/>
      <c r="R135" s="224"/>
      <c r="S135" s="224"/>
      <c r="T135" s="224"/>
      <c r="U135" s="224"/>
      <c r="V135" s="224"/>
      <c r="W135" s="224"/>
      <c r="X135" s="224"/>
      <c r="Y135" s="213"/>
      <c r="Z135" s="213"/>
      <c r="AA135" s="213"/>
      <c r="AB135" s="213"/>
      <c r="AC135" s="213"/>
      <c r="AD135" s="213"/>
      <c r="AE135" s="213"/>
      <c r="AF135" s="213"/>
      <c r="AG135" s="213" t="s">
        <v>275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5">
      <c r="A136" s="220"/>
      <c r="B136" s="221"/>
      <c r="C136" s="259" t="s">
        <v>556</v>
      </c>
      <c r="D136" s="226"/>
      <c r="E136" s="227"/>
      <c r="F136" s="224"/>
      <c r="G136" s="224"/>
      <c r="H136" s="224"/>
      <c r="I136" s="224"/>
      <c r="J136" s="224"/>
      <c r="K136" s="224"/>
      <c r="L136" s="224"/>
      <c r="M136" s="224"/>
      <c r="N136" s="223"/>
      <c r="O136" s="223"/>
      <c r="P136" s="223"/>
      <c r="Q136" s="223"/>
      <c r="R136" s="224"/>
      <c r="S136" s="224"/>
      <c r="T136" s="224"/>
      <c r="U136" s="224"/>
      <c r="V136" s="224"/>
      <c r="W136" s="224"/>
      <c r="X136" s="224"/>
      <c r="Y136" s="213"/>
      <c r="Z136" s="213"/>
      <c r="AA136" s="213"/>
      <c r="AB136" s="213"/>
      <c r="AC136" s="213"/>
      <c r="AD136" s="213"/>
      <c r="AE136" s="213"/>
      <c r="AF136" s="213"/>
      <c r="AG136" s="213" t="s">
        <v>275</v>
      </c>
      <c r="AH136" s="213">
        <v>0</v>
      </c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20"/>
      <c r="B137" s="221"/>
      <c r="C137" s="259" t="s">
        <v>557</v>
      </c>
      <c r="D137" s="226"/>
      <c r="E137" s="227"/>
      <c r="F137" s="224"/>
      <c r="G137" s="224"/>
      <c r="H137" s="224"/>
      <c r="I137" s="224"/>
      <c r="J137" s="224"/>
      <c r="K137" s="224"/>
      <c r="L137" s="224"/>
      <c r="M137" s="224"/>
      <c r="N137" s="223"/>
      <c r="O137" s="223"/>
      <c r="P137" s="223"/>
      <c r="Q137" s="223"/>
      <c r="R137" s="224"/>
      <c r="S137" s="224"/>
      <c r="T137" s="224"/>
      <c r="U137" s="224"/>
      <c r="V137" s="224"/>
      <c r="W137" s="224"/>
      <c r="X137" s="224"/>
      <c r="Y137" s="213"/>
      <c r="Z137" s="213"/>
      <c r="AA137" s="213"/>
      <c r="AB137" s="213"/>
      <c r="AC137" s="213"/>
      <c r="AD137" s="213"/>
      <c r="AE137" s="213"/>
      <c r="AF137" s="213"/>
      <c r="AG137" s="213" t="s">
        <v>275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5">
      <c r="A138" s="220"/>
      <c r="B138" s="221"/>
      <c r="C138" s="259" t="s">
        <v>558</v>
      </c>
      <c r="D138" s="226"/>
      <c r="E138" s="227"/>
      <c r="F138" s="224"/>
      <c r="G138" s="224"/>
      <c r="H138" s="224"/>
      <c r="I138" s="224"/>
      <c r="J138" s="224"/>
      <c r="K138" s="224"/>
      <c r="L138" s="224"/>
      <c r="M138" s="224"/>
      <c r="N138" s="223"/>
      <c r="O138" s="223"/>
      <c r="P138" s="223"/>
      <c r="Q138" s="223"/>
      <c r="R138" s="224"/>
      <c r="S138" s="224"/>
      <c r="T138" s="224"/>
      <c r="U138" s="224"/>
      <c r="V138" s="224"/>
      <c r="W138" s="224"/>
      <c r="X138" s="224"/>
      <c r="Y138" s="213"/>
      <c r="Z138" s="213"/>
      <c r="AA138" s="213"/>
      <c r="AB138" s="213"/>
      <c r="AC138" s="213"/>
      <c r="AD138" s="213"/>
      <c r="AE138" s="213"/>
      <c r="AF138" s="213"/>
      <c r="AG138" s="213" t="s">
        <v>275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5">
      <c r="A139" s="220"/>
      <c r="B139" s="221"/>
      <c r="C139" s="259" t="s">
        <v>559</v>
      </c>
      <c r="D139" s="226"/>
      <c r="E139" s="227"/>
      <c r="F139" s="224"/>
      <c r="G139" s="224"/>
      <c r="H139" s="224"/>
      <c r="I139" s="224"/>
      <c r="J139" s="224"/>
      <c r="K139" s="224"/>
      <c r="L139" s="224"/>
      <c r="M139" s="224"/>
      <c r="N139" s="223"/>
      <c r="O139" s="223"/>
      <c r="P139" s="223"/>
      <c r="Q139" s="223"/>
      <c r="R139" s="224"/>
      <c r="S139" s="224"/>
      <c r="T139" s="224"/>
      <c r="U139" s="224"/>
      <c r="V139" s="224"/>
      <c r="W139" s="224"/>
      <c r="X139" s="224"/>
      <c r="Y139" s="213"/>
      <c r="Z139" s="213"/>
      <c r="AA139" s="213"/>
      <c r="AB139" s="213"/>
      <c r="AC139" s="213"/>
      <c r="AD139" s="213"/>
      <c r="AE139" s="213"/>
      <c r="AF139" s="213"/>
      <c r="AG139" s="213" t="s">
        <v>275</v>
      </c>
      <c r="AH139" s="213">
        <v>0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20"/>
      <c r="B140" s="221"/>
      <c r="C140" s="259" t="s">
        <v>560</v>
      </c>
      <c r="D140" s="226"/>
      <c r="E140" s="227"/>
      <c r="F140" s="224"/>
      <c r="G140" s="224"/>
      <c r="H140" s="224"/>
      <c r="I140" s="224"/>
      <c r="J140" s="224"/>
      <c r="K140" s="224"/>
      <c r="L140" s="224"/>
      <c r="M140" s="224"/>
      <c r="N140" s="223"/>
      <c r="O140" s="223"/>
      <c r="P140" s="223"/>
      <c r="Q140" s="223"/>
      <c r="R140" s="224"/>
      <c r="S140" s="224"/>
      <c r="T140" s="224"/>
      <c r="U140" s="224"/>
      <c r="V140" s="224"/>
      <c r="W140" s="224"/>
      <c r="X140" s="224"/>
      <c r="Y140" s="213"/>
      <c r="Z140" s="213"/>
      <c r="AA140" s="213"/>
      <c r="AB140" s="213"/>
      <c r="AC140" s="213"/>
      <c r="AD140" s="213"/>
      <c r="AE140" s="213"/>
      <c r="AF140" s="213"/>
      <c r="AG140" s="213" t="s">
        <v>275</v>
      </c>
      <c r="AH140" s="213">
        <v>0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5">
      <c r="A141" s="220"/>
      <c r="B141" s="221"/>
      <c r="C141" s="259" t="s">
        <v>561</v>
      </c>
      <c r="D141" s="226"/>
      <c r="E141" s="227"/>
      <c r="F141" s="224"/>
      <c r="G141" s="224"/>
      <c r="H141" s="224"/>
      <c r="I141" s="224"/>
      <c r="J141" s="224"/>
      <c r="K141" s="224"/>
      <c r="L141" s="224"/>
      <c r="M141" s="224"/>
      <c r="N141" s="223"/>
      <c r="O141" s="223"/>
      <c r="P141" s="223"/>
      <c r="Q141" s="223"/>
      <c r="R141" s="224"/>
      <c r="S141" s="224"/>
      <c r="T141" s="224"/>
      <c r="U141" s="224"/>
      <c r="V141" s="224"/>
      <c r="W141" s="224"/>
      <c r="X141" s="224"/>
      <c r="Y141" s="213"/>
      <c r="Z141" s="213"/>
      <c r="AA141" s="213"/>
      <c r="AB141" s="213"/>
      <c r="AC141" s="213"/>
      <c r="AD141" s="213"/>
      <c r="AE141" s="213"/>
      <c r="AF141" s="213"/>
      <c r="AG141" s="213" t="s">
        <v>275</v>
      </c>
      <c r="AH141" s="213">
        <v>0</v>
      </c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5">
      <c r="A142" s="220"/>
      <c r="B142" s="221"/>
      <c r="C142" s="259" t="s">
        <v>562</v>
      </c>
      <c r="D142" s="226"/>
      <c r="E142" s="227"/>
      <c r="F142" s="224"/>
      <c r="G142" s="224"/>
      <c r="H142" s="224"/>
      <c r="I142" s="224"/>
      <c r="J142" s="224"/>
      <c r="K142" s="224"/>
      <c r="L142" s="224"/>
      <c r="M142" s="224"/>
      <c r="N142" s="223"/>
      <c r="O142" s="223"/>
      <c r="P142" s="223"/>
      <c r="Q142" s="223"/>
      <c r="R142" s="224"/>
      <c r="S142" s="224"/>
      <c r="T142" s="224"/>
      <c r="U142" s="224"/>
      <c r="V142" s="224"/>
      <c r="W142" s="224"/>
      <c r="X142" s="224"/>
      <c r="Y142" s="213"/>
      <c r="Z142" s="213"/>
      <c r="AA142" s="213"/>
      <c r="AB142" s="213"/>
      <c r="AC142" s="213"/>
      <c r="AD142" s="213"/>
      <c r="AE142" s="213"/>
      <c r="AF142" s="213"/>
      <c r="AG142" s="213" t="s">
        <v>275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5">
      <c r="A143" s="220"/>
      <c r="B143" s="221"/>
      <c r="C143" s="259" t="s">
        <v>563</v>
      </c>
      <c r="D143" s="226"/>
      <c r="E143" s="227"/>
      <c r="F143" s="224"/>
      <c r="G143" s="224"/>
      <c r="H143" s="224"/>
      <c r="I143" s="224"/>
      <c r="J143" s="224"/>
      <c r="K143" s="224"/>
      <c r="L143" s="224"/>
      <c r="M143" s="224"/>
      <c r="N143" s="223"/>
      <c r="O143" s="223"/>
      <c r="P143" s="223"/>
      <c r="Q143" s="223"/>
      <c r="R143" s="224"/>
      <c r="S143" s="224"/>
      <c r="T143" s="224"/>
      <c r="U143" s="224"/>
      <c r="V143" s="224"/>
      <c r="W143" s="224"/>
      <c r="X143" s="224"/>
      <c r="Y143" s="213"/>
      <c r="Z143" s="213"/>
      <c r="AA143" s="213"/>
      <c r="AB143" s="213"/>
      <c r="AC143" s="213"/>
      <c r="AD143" s="213"/>
      <c r="AE143" s="213"/>
      <c r="AF143" s="213"/>
      <c r="AG143" s="213" t="s">
        <v>275</v>
      </c>
      <c r="AH143" s="213">
        <v>0</v>
      </c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5">
      <c r="A144" s="220"/>
      <c r="B144" s="221"/>
      <c r="C144" s="259" t="s">
        <v>564</v>
      </c>
      <c r="D144" s="226"/>
      <c r="E144" s="227"/>
      <c r="F144" s="224"/>
      <c r="G144" s="224"/>
      <c r="H144" s="224"/>
      <c r="I144" s="224"/>
      <c r="J144" s="224"/>
      <c r="K144" s="224"/>
      <c r="L144" s="224"/>
      <c r="M144" s="224"/>
      <c r="N144" s="223"/>
      <c r="O144" s="223"/>
      <c r="P144" s="223"/>
      <c r="Q144" s="223"/>
      <c r="R144" s="224"/>
      <c r="S144" s="224"/>
      <c r="T144" s="224"/>
      <c r="U144" s="224"/>
      <c r="V144" s="224"/>
      <c r="W144" s="224"/>
      <c r="X144" s="224"/>
      <c r="Y144" s="213"/>
      <c r="Z144" s="213"/>
      <c r="AA144" s="213"/>
      <c r="AB144" s="213"/>
      <c r="AC144" s="213"/>
      <c r="AD144" s="213"/>
      <c r="AE144" s="213"/>
      <c r="AF144" s="213"/>
      <c r="AG144" s="213" t="s">
        <v>275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20"/>
      <c r="B145" s="221"/>
      <c r="C145" s="259" t="s">
        <v>565</v>
      </c>
      <c r="D145" s="226"/>
      <c r="E145" s="227"/>
      <c r="F145" s="224"/>
      <c r="G145" s="224"/>
      <c r="H145" s="224"/>
      <c r="I145" s="224"/>
      <c r="J145" s="224"/>
      <c r="K145" s="224"/>
      <c r="L145" s="224"/>
      <c r="M145" s="224"/>
      <c r="N145" s="223"/>
      <c r="O145" s="223"/>
      <c r="P145" s="223"/>
      <c r="Q145" s="223"/>
      <c r="R145" s="224"/>
      <c r="S145" s="224"/>
      <c r="T145" s="224"/>
      <c r="U145" s="224"/>
      <c r="V145" s="224"/>
      <c r="W145" s="224"/>
      <c r="X145" s="224"/>
      <c r="Y145" s="213"/>
      <c r="Z145" s="213"/>
      <c r="AA145" s="213"/>
      <c r="AB145" s="213"/>
      <c r="AC145" s="213"/>
      <c r="AD145" s="213"/>
      <c r="AE145" s="213"/>
      <c r="AF145" s="213"/>
      <c r="AG145" s="213" t="s">
        <v>275</v>
      </c>
      <c r="AH145" s="213">
        <v>0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5">
      <c r="A146" s="220"/>
      <c r="B146" s="221"/>
      <c r="C146" s="259" t="s">
        <v>566</v>
      </c>
      <c r="D146" s="226"/>
      <c r="E146" s="227"/>
      <c r="F146" s="224"/>
      <c r="G146" s="224"/>
      <c r="H146" s="224"/>
      <c r="I146" s="224"/>
      <c r="J146" s="224"/>
      <c r="K146" s="224"/>
      <c r="L146" s="224"/>
      <c r="M146" s="224"/>
      <c r="N146" s="223"/>
      <c r="O146" s="223"/>
      <c r="P146" s="223"/>
      <c r="Q146" s="223"/>
      <c r="R146" s="224"/>
      <c r="S146" s="224"/>
      <c r="T146" s="224"/>
      <c r="U146" s="224"/>
      <c r="V146" s="224"/>
      <c r="W146" s="224"/>
      <c r="X146" s="224"/>
      <c r="Y146" s="213"/>
      <c r="Z146" s="213"/>
      <c r="AA146" s="213"/>
      <c r="AB146" s="213"/>
      <c r="AC146" s="213"/>
      <c r="AD146" s="213"/>
      <c r="AE146" s="213"/>
      <c r="AF146" s="213"/>
      <c r="AG146" s="213" t="s">
        <v>275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5">
      <c r="A147" s="220"/>
      <c r="B147" s="221"/>
      <c r="C147" s="259" t="s">
        <v>567</v>
      </c>
      <c r="D147" s="226"/>
      <c r="E147" s="227"/>
      <c r="F147" s="224"/>
      <c r="G147" s="224"/>
      <c r="H147" s="224"/>
      <c r="I147" s="224"/>
      <c r="J147" s="224"/>
      <c r="K147" s="224"/>
      <c r="L147" s="224"/>
      <c r="M147" s="224"/>
      <c r="N147" s="223"/>
      <c r="O147" s="223"/>
      <c r="P147" s="223"/>
      <c r="Q147" s="223"/>
      <c r="R147" s="224"/>
      <c r="S147" s="224"/>
      <c r="T147" s="224"/>
      <c r="U147" s="224"/>
      <c r="V147" s="224"/>
      <c r="W147" s="224"/>
      <c r="X147" s="224"/>
      <c r="Y147" s="213"/>
      <c r="Z147" s="213"/>
      <c r="AA147" s="213"/>
      <c r="AB147" s="213"/>
      <c r="AC147" s="213"/>
      <c r="AD147" s="213"/>
      <c r="AE147" s="213"/>
      <c r="AF147" s="213"/>
      <c r="AG147" s="213" t="s">
        <v>275</v>
      </c>
      <c r="AH147" s="213">
        <v>0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5">
      <c r="A148" s="220"/>
      <c r="B148" s="221"/>
      <c r="C148" s="259" t="s">
        <v>568</v>
      </c>
      <c r="D148" s="226"/>
      <c r="E148" s="227"/>
      <c r="F148" s="224"/>
      <c r="G148" s="224"/>
      <c r="H148" s="224"/>
      <c r="I148" s="224"/>
      <c r="J148" s="224"/>
      <c r="K148" s="224"/>
      <c r="L148" s="224"/>
      <c r="M148" s="224"/>
      <c r="N148" s="223"/>
      <c r="O148" s="223"/>
      <c r="P148" s="223"/>
      <c r="Q148" s="223"/>
      <c r="R148" s="224"/>
      <c r="S148" s="224"/>
      <c r="T148" s="224"/>
      <c r="U148" s="224"/>
      <c r="V148" s="224"/>
      <c r="W148" s="224"/>
      <c r="X148" s="224"/>
      <c r="Y148" s="213"/>
      <c r="Z148" s="213"/>
      <c r="AA148" s="213"/>
      <c r="AB148" s="213"/>
      <c r="AC148" s="213"/>
      <c r="AD148" s="213"/>
      <c r="AE148" s="213"/>
      <c r="AF148" s="213"/>
      <c r="AG148" s="213" t="s">
        <v>275</v>
      </c>
      <c r="AH148" s="213"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5">
      <c r="A149" s="220"/>
      <c r="B149" s="221"/>
      <c r="C149" s="259" t="s">
        <v>567</v>
      </c>
      <c r="D149" s="226"/>
      <c r="E149" s="227"/>
      <c r="F149" s="224"/>
      <c r="G149" s="224"/>
      <c r="H149" s="224"/>
      <c r="I149" s="224"/>
      <c r="J149" s="224"/>
      <c r="K149" s="224"/>
      <c r="L149" s="224"/>
      <c r="M149" s="224"/>
      <c r="N149" s="223"/>
      <c r="O149" s="223"/>
      <c r="P149" s="223"/>
      <c r="Q149" s="223"/>
      <c r="R149" s="224"/>
      <c r="S149" s="224"/>
      <c r="T149" s="224"/>
      <c r="U149" s="224"/>
      <c r="V149" s="224"/>
      <c r="W149" s="224"/>
      <c r="X149" s="224"/>
      <c r="Y149" s="213"/>
      <c r="Z149" s="213"/>
      <c r="AA149" s="213"/>
      <c r="AB149" s="213"/>
      <c r="AC149" s="213"/>
      <c r="AD149" s="213"/>
      <c r="AE149" s="213"/>
      <c r="AF149" s="213"/>
      <c r="AG149" s="213" t="s">
        <v>275</v>
      </c>
      <c r="AH149" s="213">
        <v>0</v>
      </c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5">
      <c r="A150" s="220"/>
      <c r="B150" s="221"/>
      <c r="C150" s="259" t="s">
        <v>559</v>
      </c>
      <c r="D150" s="226"/>
      <c r="E150" s="227"/>
      <c r="F150" s="224"/>
      <c r="G150" s="224"/>
      <c r="H150" s="224"/>
      <c r="I150" s="224"/>
      <c r="J150" s="224"/>
      <c r="K150" s="224"/>
      <c r="L150" s="224"/>
      <c r="M150" s="224"/>
      <c r="N150" s="223"/>
      <c r="O150" s="223"/>
      <c r="P150" s="223"/>
      <c r="Q150" s="223"/>
      <c r="R150" s="224"/>
      <c r="S150" s="224"/>
      <c r="T150" s="224"/>
      <c r="U150" s="224"/>
      <c r="V150" s="224"/>
      <c r="W150" s="224"/>
      <c r="X150" s="224"/>
      <c r="Y150" s="213"/>
      <c r="Z150" s="213"/>
      <c r="AA150" s="213"/>
      <c r="AB150" s="213"/>
      <c r="AC150" s="213"/>
      <c r="AD150" s="213"/>
      <c r="AE150" s="213"/>
      <c r="AF150" s="213"/>
      <c r="AG150" s="213" t="s">
        <v>275</v>
      </c>
      <c r="AH150" s="213"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5">
      <c r="A151" s="220"/>
      <c r="B151" s="221"/>
      <c r="C151" s="259" t="s">
        <v>569</v>
      </c>
      <c r="D151" s="226"/>
      <c r="E151" s="227"/>
      <c r="F151" s="224"/>
      <c r="G151" s="224"/>
      <c r="H151" s="224"/>
      <c r="I151" s="224"/>
      <c r="J151" s="224"/>
      <c r="K151" s="224"/>
      <c r="L151" s="224"/>
      <c r="M151" s="224"/>
      <c r="N151" s="223"/>
      <c r="O151" s="223"/>
      <c r="P151" s="223"/>
      <c r="Q151" s="223"/>
      <c r="R151" s="224"/>
      <c r="S151" s="224"/>
      <c r="T151" s="224"/>
      <c r="U151" s="224"/>
      <c r="V151" s="224"/>
      <c r="W151" s="224"/>
      <c r="X151" s="224"/>
      <c r="Y151" s="213"/>
      <c r="Z151" s="213"/>
      <c r="AA151" s="213"/>
      <c r="AB151" s="213"/>
      <c r="AC151" s="213"/>
      <c r="AD151" s="213"/>
      <c r="AE151" s="213"/>
      <c r="AF151" s="213"/>
      <c r="AG151" s="213" t="s">
        <v>275</v>
      </c>
      <c r="AH151" s="213">
        <v>0</v>
      </c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5">
      <c r="A152" s="220"/>
      <c r="B152" s="221"/>
      <c r="C152" s="259" t="s">
        <v>570</v>
      </c>
      <c r="D152" s="226"/>
      <c r="E152" s="227">
        <v>402.73</v>
      </c>
      <c r="F152" s="224"/>
      <c r="G152" s="224"/>
      <c r="H152" s="224"/>
      <c r="I152" s="224"/>
      <c r="J152" s="224"/>
      <c r="K152" s="224"/>
      <c r="L152" s="224"/>
      <c r="M152" s="224"/>
      <c r="N152" s="223"/>
      <c r="O152" s="223"/>
      <c r="P152" s="223"/>
      <c r="Q152" s="223"/>
      <c r="R152" s="224"/>
      <c r="S152" s="224"/>
      <c r="T152" s="224"/>
      <c r="U152" s="224"/>
      <c r="V152" s="224"/>
      <c r="W152" s="224"/>
      <c r="X152" s="224"/>
      <c r="Y152" s="213"/>
      <c r="Z152" s="213"/>
      <c r="AA152" s="213"/>
      <c r="AB152" s="213"/>
      <c r="AC152" s="213"/>
      <c r="AD152" s="213"/>
      <c r="AE152" s="213"/>
      <c r="AF152" s="213"/>
      <c r="AG152" s="213" t="s">
        <v>275</v>
      </c>
      <c r="AH152" s="213">
        <v>0</v>
      </c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5">
      <c r="A153" s="242">
        <v>22</v>
      </c>
      <c r="B153" s="243" t="s">
        <v>574</v>
      </c>
      <c r="C153" s="258" t="s">
        <v>575</v>
      </c>
      <c r="D153" s="244" t="s">
        <v>269</v>
      </c>
      <c r="E153" s="245">
        <v>11.327999999999999</v>
      </c>
      <c r="F153" s="246"/>
      <c r="G153" s="247">
        <f>ROUND(E153*F153,2)</f>
        <v>0</v>
      </c>
      <c r="H153" s="246"/>
      <c r="I153" s="247">
        <f>ROUND(E153*H153,2)</f>
        <v>0</v>
      </c>
      <c r="J153" s="246"/>
      <c r="K153" s="247">
        <f>ROUND(E153*J153,2)</f>
        <v>0</v>
      </c>
      <c r="L153" s="247">
        <v>21</v>
      </c>
      <c r="M153" s="247">
        <f>G153*(1+L153/100)</f>
        <v>0</v>
      </c>
      <c r="N153" s="245">
        <v>2.0000000000000001E-4</v>
      </c>
      <c r="O153" s="245">
        <f>ROUND(E153*N153,2)</f>
        <v>0</v>
      </c>
      <c r="P153" s="245">
        <v>0</v>
      </c>
      <c r="Q153" s="245">
        <f>ROUND(E153*P153,2)</f>
        <v>0</v>
      </c>
      <c r="R153" s="247"/>
      <c r="S153" s="247" t="s">
        <v>270</v>
      </c>
      <c r="T153" s="248" t="s">
        <v>271</v>
      </c>
      <c r="U153" s="224">
        <v>0</v>
      </c>
      <c r="V153" s="224">
        <f>ROUND(E153*U153,2)</f>
        <v>0</v>
      </c>
      <c r="W153" s="224"/>
      <c r="X153" s="224" t="s">
        <v>272</v>
      </c>
      <c r="Y153" s="213"/>
      <c r="Z153" s="213"/>
      <c r="AA153" s="213"/>
      <c r="AB153" s="213"/>
      <c r="AC153" s="213"/>
      <c r="AD153" s="213"/>
      <c r="AE153" s="213"/>
      <c r="AF153" s="213"/>
      <c r="AG153" s="213" t="s">
        <v>273</v>
      </c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5">
      <c r="A154" s="220"/>
      <c r="B154" s="221"/>
      <c r="C154" s="259" t="s">
        <v>576</v>
      </c>
      <c r="D154" s="226"/>
      <c r="E154" s="227"/>
      <c r="F154" s="224"/>
      <c r="G154" s="224"/>
      <c r="H154" s="224"/>
      <c r="I154" s="224"/>
      <c r="J154" s="224"/>
      <c r="K154" s="224"/>
      <c r="L154" s="224"/>
      <c r="M154" s="224"/>
      <c r="N154" s="223"/>
      <c r="O154" s="223"/>
      <c r="P154" s="223"/>
      <c r="Q154" s="223"/>
      <c r="R154" s="224"/>
      <c r="S154" s="224"/>
      <c r="T154" s="224"/>
      <c r="U154" s="224"/>
      <c r="V154" s="224"/>
      <c r="W154" s="224"/>
      <c r="X154" s="224"/>
      <c r="Y154" s="213"/>
      <c r="Z154" s="213"/>
      <c r="AA154" s="213"/>
      <c r="AB154" s="213"/>
      <c r="AC154" s="213"/>
      <c r="AD154" s="213"/>
      <c r="AE154" s="213"/>
      <c r="AF154" s="213"/>
      <c r="AG154" s="213" t="s">
        <v>275</v>
      </c>
      <c r="AH154" s="213">
        <v>0</v>
      </c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5">
      <c r="A155" s="220"/>
      <c r="B155" s="221"/>
      <c r="C155" s="259" t="s">
        <v>577</v>
      </c>
      <c r="D155" s="226"/>
      <c r="E155" s="227"/>
      <c r="F155" s="224"/>
      <c r="G155" s="224"/>
      <c r="H155" s="224"/>
      <c r="I155" s="224"/>
      <c r="J155" s="224"/>
      <c r="K155" s="224"/>
      <c r="L155" s="224"/>
      <c r="M155" s="224"/>
      <c r="N155" s="223"/>
      <c r="O155" s="223"/>
      <c r="P155" s="223"/>
      <c r="Q155" s="223"/>
      <c r="R155" s="224"/>
      <c r="S155" s="224"/>
      <c r="T155" s="224"/>
      <c r="U155" s="224"/>
      <c r="V155" s="224"/>
      <c r="W155" s="224"/>
      <c r="X155" s="224"/>
      <c r="Y155" s="213"/>
      <c r="Z155" s="213"/>
      <c r="AA155" s="213"/>
      <c r="AB155" s="213"/>
      <c r="AC155" s="213"/>
      <c r="AD155" s="213"/>
      <c r="AE155" s="213"/>
      <c r="AF155" s="213"/>
      <c r="AG155" s="213" t="s">
        <v>275</v>
      </c>
      <c r="AH155" s="213">
        <v>0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5">
      <c r="A156" s="220"/>
      <c r="B156" s="221"/>
      <c r="C156" s="259" t="s">
        <v>578</v>
      </c>
      <c r="D156" s="226"/>
      <c r="E156" s="227"/>
      <c r="F156" s="224"/>
      <c r="G156" s="224"/>
      <c r="H156" s="224"/>
      <c r="I156" s="224"/>
      <c r="J156" s="224"/>
      <c r="K156" s="224"/>
      <c r="L156" s="224"/>
      <c r="M156" s="224"/>
      <c r="N156" s="223"/>
      <c r="O156" s="223"/>
      <c r="P156" s="223"/>
      <c r="Q156" s="223"/>
      <c r="R156" s="224"/>
      <c r="S156" s="224"/>
      <c r="T156" s="224"/>
      <c r="U156" s="224"/>
      <c r="V156" s="224"/>
      <c r="W156" s="224"/>
      <c r="X156" s="224"/>
      <c r="Y156" s="213"/>
      <c r="Z156" s="213"/>
      <c r="AA156" s="213"/>
      <c r="AB156" s="213"/>
      <c r="AC156" s="213"/>
      <c r="AD156" s="213"/>
      <c r="AE156" s="213"/>
      <c r="AF156" s="213"/>
      <c r="AG156" s="213" t="s">
        <v>275</v>
      </c>
      <c r="AH156" s="213">
        <v>0</v>
      </c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5">
      <c r="A157" s="220"/>
      <c r="B157" s="221"/>
      <c r="C157" s="259" t="s">
        <v>579</v>
      </c>
      <c r="D157" s="226"/>
      <c r="E157" s="227">
        <v>11.33</v>
      </c>
      <c r="F157" s="224"/>
      <c r="G157" s="224"/>
      <c r="H157" s="224"/>
      <c r="I157" s="224"/>
      <c r="J157" s="224"/>
      <c r="K157" s="224"/>
      <c r="L157" s="224"/>
      <c r="M157" s="224"/>
      <c r="N157" s="223"/>
      <c r="O157" s="223"/>
      <c r="P157" s="223"/>
      <c r="Q157" s="223"/>
      <c r="R157" s="224"/>
      <c r="S157" s="224"/>
      <c r="T157" s="224"/>
      <c r="U157" s="224"/>
      <c r="V157" s="224"/>
      <c r="W157" s="224"/>
      <c r="X157" s="224"/>
      <c r="Y157" s="213"/>
      <c r="Z157" s="213"/>
      <c r="AA157" s="213"/>
      <c r="AB157" s="213"/>
      <c r="AC157" s="213"/>
      <c r="AD157" s="213"/>
      <c r="AE157" s="213"/>
      <c r="AF157" s="213"/>
      <c r="AG157" s="213" t="s">
        <v>275</v>
      </c>
      <c r="AH157" s="213">
        <v>0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ht="20" outlineLevel="1" x14ac:dyDescent="0.25">
      <c r="A158" s="242">
        <v>23</v>
      </c>
      <c r="B158" s="243" t="s">
        <v>580</v>
      </c>
      <c r="C158" s="258" t="s">
        <v>581</v>
      </c>
      <c r="D158" s="244" t="s">
        <v>269</v>
      </c>
      <c r="E158" s="245">
        <v>11.327999999999999</v>
      </c>
      <c r="F158" s="246"/>
      <c r="G158" s="247">
        <f>ROUND(E158*F158,2)</f>
        <v>0</v>
      </c>
      <c r="H158" s="246"/>
      <c r="I158" s="247">
        <f>ROUND(E158*H158,2)</f>
        <v>0</v>
      </c>
      <c r="J158" s="246"/>
      <c r="K158" s="247">
        <f>ROUND(E158*J158,2)</f>
        <v>0</v>
      </c>
      <c r="L158" s="247">
        <v>21</v>
      </c>
      <c r="M158" s="247">
        <f>G158*(1+L158/100)</f>
        <v>0</v>
      </c>
      <c r="N158" s="245">
        <v>5.7000000000000002E-3</v>
      </c>
      <c r="O158" s="245">
        <f>ROUND(E158*N158,2)</f>
        <v>0.06</v>
      </c>
      <c r="P158" s="245">
        <v>0</v>
      </c>
      <c r="Q158" s="245">
        <f>ROUND(E158*P158,2)</f>
        <v>0</v>
      </c>
      <c r="R158" s="247"/>
      <c r="S158" s="247" t="s">
        <v>270</v>
      </c>
      <c r="T158" s="248" t="s">
        <v>271</v>
      </c>
      <c r="U158" s="224">
        <v>0</v>
      </c>
      <c r="V158" s="224">
        <f>ROUND(E158*U158,2)</f>
        <v>0</v>
      </c>
      <c r="W158" s="224"/>
      <c r="X158" s="224" t="s">
        <v>272</v>
      </c>
      <c r="Y158" s="213"/>
      <c r="Z158" s="213"/>
      <c r="AA158" s="213"/>
      <c r="AB158" s="213"/>
      <c r="AC158" s="213"/>
      <c r="AD158" s="213"/>
      <c r="AE158" s="213"/>
      <c r="AF158" s="213"/>
      <c r="AG158" s="213" t="s">
        <v>273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5">
      <c r="A159" s="220"/>
      <c r="B159" s="221"/>
      <c r="C159" s="259" t="s">
        <v>582</v>
      </c>
      <c r="D159" s="226"/>
      <c r="E159" s="227"/>
      <c r="F159" s="224"/>
      <c r="G159" s="224"/>
      <c r="H159" s="224"/>
      <c r="I159" s="224"/>
      <c r="J159" s="224"/>
      <c r="K159" s="224"/>
      <c r="L159" s="224"/>
      <c r="M159" s="224"/>
      <c r="N159" s="223"/>
      <c r="O159" s="223"/>
      <c r="P159" s="223"/>
      <c r="Q159" s="223"/>
      <c r="R159" s="224"/>
      <c r="S159" s="224"/>
      <c r="T159" s="224"/>
      <c r="U159" s="224"/>
      <c r="V159" s="224"/>
      <c r="W159" s="224"/>
      <c r="X159" s="224"/>
      <c r="Y159" s="213"/>
      <c r="Z159" s="213"/>
      <c r="AA159" s="213"/>
      <c r="AB159" s="213"/>
      <c r="AC159" s="213"/>
      <c r="AD159" s="213"/>
      <c r="AE159" s="213"/>
      <c r="AF159" s="213"/>
      <c r="AG159" s="213" t="s">
        <v>275</v>
      </c>
      <c r="AH159" s="213">
        <v>0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5">
      <c r="A160" s="220"/>
      <c r="B160" s="221"/>
      <c r="C160" s="259" t="s">
        <v>577</v>
      </c>
      <c r="D160" s="226"/>
      <c r="E160" s="227"/>
      <c r="F160" s="224"/>
      <c r="G160" s="224"/>
      <c r="H160" s="224"/>
      <c r="I160" s="224"/>
      <c r="J160" s="224"/>
      <c r="K160" s="224"/>
      <c r="L160" s="224"/>
      <c r="M160" s="224"/>
      <c r="N160" s="223"/>
      <c r="O160" s="223"/>
      <c r="P160" s="223"/>
      <c r="Q160" s="223"/>
      <c r="R160" s="224"/>
      <c r="S160" s="224"/>
      <c r="T160" s="224"/>
      <c r="U160" s="224"/>
      <c r="V160" s="224"/>
      <c r="W160" s="224"/>
      <c r="X160" s="224"/>
      <c r="Y160" s="213"/>
      <c r="Z160" s="213"/>
      <c r="AA160" s="213"/>
      <c r="AB160" s="213"/>
      <c r="AC160" s="213"/>
      <c r="AD160" s="213"/>
      <c r="AE160" s="213"/>
      <c r="AF160" s="213"/>
      <c r="AG160" s="213" t="s">
        <v>275</v>
      </c>
      <c r="AH160" s="213">
        <v>0</v>
      </c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5">
      <c r="A161" s="220"/>
      <c r="B161" s="221"/>
      <c r="C161" s="259" t="s">
        <v>578</v>
      </c>
      <c r="D161" s="226"/>
      <c r="E161" s="227"/>
      <c r="F161" s="224"/>
      <c r="G161" s="224"/>
      <c r="H161" s="224"/>
      <c r="I161" s="224"/>
      <c r="J161" s="224"/>
      <c r="K161" s="224"/>
      <c r="L161" s="224"/>
      <c r="M161" s="224"/>
      <c r="N161" s="223"/>
      <c r="O161" s="223"/>
      <c r="P161" s="223"/>
      <c r="Q161" s="223"/>
      <c r="R161" s="224"/>
      <c r="S161" s="224"/>
      <c r="T161" s="224"/>
      <c r="U161" s="224"/>
      <c r="V161" s="224"/>
      <c r="W161" s="224"/>
      <c r="X161" s="224"/>
      <c r="Y161" s="213"/>
      <c r="Z161" s="213"/>
      <c r="AA161" s="213"/>
      <c r="AB161" s="213"/>
      <c r="AC161" s="213"/>
      <c r="AD161" s="213"/>
      <c r="AE161" s="213"/>
      <c r="AF161" s="213"/>
      <c r="AG161" s="213" t="s">
        <v>275</v>
      </c>
      <c r="AH161" s="213">
        <v>0</v>
      </c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5">
      <c r="A162" s="220"/>
      <c r="B162" s="221"/>
      <c r="C162" s="259" t="s">
        <v>579</v>
      </c>
      <c r="D162" s="226"/>
      <c r="E162" s="227">
        <v>11.33</v>
      </c>
      <c r="F162" s="224"/>
      <c r="G162" s="224"/>
      <c r="H162" s="224"/>
      <c r="I162" s="224"/>
      <c r="J162" s="224"/>
      <c r="K162" s="224"/>
      <c r="L162" s="224"/>
      <c r="M162" s="224"/>
      <c r="N162" s="223"/>
      <c r="O162" s="223"/>
      <c r="P162" s="223"/>
      <c r="Q162" s="223"/>
      <c r="R162" s="224"/>
      <c r="S162" s="224"/>
      <c r="T162" s="224"/>
      <c r="U162" s="224"/>
      <c r="V162" s="224"/>
      <c r="W162" s="224"/>
      <c r="X162" s="224"/>
      <c r="Y162" s="213"/>
      <c r="Z162" s="213"/>
      <c r="AA162" s="213"/>
      <c r="AB162" s="213"/>
      <c r="AC162" s="213"/>
      <c r="AD162" s="213"/>
      <c r="AE162" s="213"/>
      <c r="AF162" s="213"/>
      <c r="AG162" s="213" t="s">
        <v>275</v>
      </c>
      <c r="AH162" s="213">
        <v>0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ht="13" x14ac:dyDescent="0.25">
      <c r="A163" s="232" t="s">
        <v>265</v>
      </c>
      <c r="B163" s="233" t="s">
        <v>146</v>
      </c>
      <c r="C163" s="257" t="s">
        <v>147</v>
      </c>
      <c r="D163" s="234"/>
      <c r="E163" s="235"/>
      <c r="F163" s="236"/>
      <c r="G163" s="236">
        <f>SUMIF(AG164:AG170,"&lt;&gt;NOR",G164:G170)</f>
        <v>0</v>
      </c>
      <c r="H163" s="236"/>
      <c r="I163" s="236">
        <f>SUM(I164:I170)</f>
        <v>0</v>
      </c>
      <c r="J163" s="236"/>
      <c r="K163" s="236">
        <f>SUM(K164:K170)</f>
        <v>0</v>
      </c>
      <c r="L163" s="236"/>
      <c r="M163" s="236">
        <f>SUM(M164:M170)</f>
        <v>0</v>
      </c>
      <c r="N163" s="235"/>
      <c r="O163" s="235">
        <f>SUM(O164:O170)</f>
        <v>0.08</v>
      </c>
      <c r="P163" s="235"/>
      <c r="Q163" s="235">
        <f>SUM(Q164:Q170)</f>
        <v>0</v>
      </c>
      <c r="R163" s="236"/>
      <c r="S163" s="236"/>
      <c r="T163" s="237"/>
      <c r="U163" s="231"/>
      <c r="V163" s="231">
        <f>SUM(V164:V170)</f>
        <v>0</v>
      </c>
      <c r="W163" s="231"/>
      <c r="X163" s="231"/>
      <c r="AG163" t="s">
        <v>266</v>
      </c>
    </row>
    <row r="164" spans="1:60" ht="20" outlineLevel="1" x14ac:dyDescent="0.25">
      <c r="A164" s="249">
        <v>24</v>
      </c>
      <c r="B164" s="250" t="s">
        <v>583</v>
      </c>
      <c r="C164" s="260" t="s">
        <v>584</v>
      </c>
      <c r="D164" s="251" t="s">
        <v>269</v>
      </c>
      <c r="E164" s="252">
        <v>454</v>
      </c>
      <c r="F164" s="253"/>
      <c r="G164" s="254">
        <f>ROUND(E164*F164,2)</f>
        <v>0</v>
      </c>
      <c r="H164" s="253"/>
      <c r="I164" s="254">
        <f>ROUND(E164*H164,2)</f>
        <v>0</v>
      </c>
      <c r="J164" s="253"/>
      <c r="K164" s="254">
        <f>ROUND(E164*J164,2)</f>
        <v>0</v>
      </c>
      <c r="L164" s="254">
        <v>21</v>
      </c>
      <c r="M164" s="254">
        <f>G164*(1+L164/100)</f>
        <v>0</v>
      </c>
      <c r="N164" s="252">
        <v>0</v>
      </c>
      <c r="O164" s="252">
        <f>ROUND(E164*N164,2)</f>
        <v>0</v>
      </c>
      <c r="P164" s="252">
        <v>0</v>
      </c>
      <c r="Q164" s="252">
        <f>ROUND(E164*P164,2)</f>
        <v>0</v>
      </c>
      <c r="R164" s="254"/>
      <c r="S164" s="254" t="s">
        <v>270</v>
      </c>
      <c r="T164" s="255" t="s">
        <v>271</v>
      </c>
      <c r="U164" s="224">
        <v>0</v>
      </c>
      <c r="V164" s="224">
        <f>ROUND(E164*U164,2)</f>
        <v>0</v>
      </c>
      <c r="W164" s="224"/>
      <c r="X164" s="224" t="s">
        <v>272</v>
      </c>
      <c r="Y164" s="213"/>
      <c r="Z164" s="213"/>
      <c r="AA164" s="213"/>
      <c r="AB164" s="213"/>
      <c r="AC164" s="213"/>
      <c r="AD164" s="213"/>
      <c r="AE164" s="213"/>
      <c r="AF164" s="213"/>
      <c r="AG164" s="213" t="s">
        <v>273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ht="20" outlineLevel="1" x14ac:dyDescent="0.25">
      <c r="A165" s="242">
        <v>25</v>
      </c>
      <c r="B165" s="243" t="s">
        <v>585</v>
      </c>
      <c r="C165" s="258" t="s">
        <v>586</v>
      </c>
      <c r="D165" s="244" t="s">
        <v>269</v>
      </c>
      <c r="E165" s="245">
        <v>54480</v>
      </c>
      <c r="F165" s="246"/>
      <c r="G165" s="247">
        <f>ROUND(E165*F165,2)</f>
        <v>0</v>
      </c>
      <c r="H165" s="246"/>
      <c r="I165" s="247">
        <f>ROUND(E165*H165,2)</f>
        <v>0</v>
      </c>
      <c r="J165" s="246"/>
      <c r="K165" s="247">
        <f>ROUND(E165*J165,2)</f>
        <v>0</v>
      </c>
      <c r="L165" s="247">
        <v>21</v>
      </c>
      <c r="M165" s="247">
        <f>G165*(1+L165/100)</f>
        <v>0</v>
      </c>
      <c r="N165" s="245">
        <v>0</v>
      </c>
      <c r="O165" s="245">
        <f>ROUND(E165*N165,2)</f>
        <v>0</v>
      </c>
      <c r="P165" s="245">
        <v>0</v>
      </c>
      <c r="Q165" s="245">
        <f>ROUND(E165*P165,2)</f>
        <v>0</v>
      </c>
      <c r="R165" s="247"/>
      <c r="S165" s="247" t="s">
        <v>270</v>
      </c>
      <c r="T165" s="248" t="s">
        <v>271</v>
      </c>
      <c r="U165" s="224">
        <v>0</v>
      </c>
      <c r="V165" s="224">
        <f>ROUND(E165*U165,2)</f>
        <v>0</v>
      </c>
      <c r="W165" s="224"/>
      <c r="X165" s="224" t="s">
        <v>272</v>
      </c>
      <c r="Y165" s="213"/>
      <c r="Z165" s="213"/>
      <c r="AA165" s="213"/>
      <c r="AB165" s="213"/>
      <c r="AC165" s="213"/>
      <c r="AD165" s="213"/>
      <c r="AE165" s="213"/>
      <c r="AF165" s="213"/>
      <c r="AG165" s="213" t="s">
        <v>273</v>
      </c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5">
      <c r="A166" s="220"/>
      <c r="B166" s="221"/>
      <c r="C166" s="259" t="s">
        <v>587</v>
      </c>
      <c r="D166" s="226"/>
      <c r="E166" s="227"/>
      <c r="F166" s="224"/>
      <c r="G166" s="224"/>
      <c r="H166" s="224"/>
      <c r="I166" s="224"/>
      <c r="J166" s="224"/>
      <c r="K166" s="224"/>
      <c r="L166" s="224"/>
      <c r="M166" s="224"/>
      <c r="N166" s="223"/>
      <c r="O166" s="223"/>
      <c r="P166" s="223"/>
      <c r="Q166" s="223"/>
      <c r="R166" s="224"/>
      <c r="S166" s="224"/>
      <c r="T166" s="224"/>
      <c r="U166" s="224"/>
      <c r="V166" s="224"/>
      <c r="W166" s="224"/>
      <c r="X166" s="224"/>
      <c r="Y166" s="213"/>
      <c r="Z166" s="213"/>
      <c r="AA166" s="213"/>
      <c r="AB166" s="213"/>
      <c r="AC166" s="213"/>
      <c r="AD166" s="213"/>
      <c r="AE166" s="213"/>
      <c r="AF166" s="213"/>
      <c r="AG166" s="213" t="s">
        <v>275</v>
      </c>
      <c r="AH166" s="213">
        <v>0</v>
      </c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5">
      <c r="A167" s="220"/>
      <c r="B167" s="221"/>
      <c r="C167" s="259" t="s">
        <v>588</v>
      </c>
      <c r="D167" s="226"/>
      <c r="E167" s="227">
        <v>54480</v>
      </c>
      <c r="F167" s="224"/>
      <c r="G167" s="224"/>
      <c r="H167" s="224"/>
      <c r="I167" s="224"/>
      <c r="J167" s="224"/>
      <c r="K167" s="224"/>
      <c r="L167" s="224"/>
      <c r="M167" s="224"/>
      <c r="N167" s="223"/>
      <c r="O167" s="223"/>
      <c r="P167" s="223"/>
      <c r="Q167" s="223"/>
      <c r="R167" s="224"/>
      <c r="S167" s="224"/>
      <c r="T167" s="224"/>
      <c r="U167" s="224"/>
      <c r="V167" s="224"/>
      <c r="W167" s="224"/>
      <c r="X167" s="224"/>
      <c r="Y167" s="213"/>
      <c r="Z167" s="213"/>
      <c r="AA167" s="213"/>
      <c r="AB167" s="213"/>
      <c r="AC167" s="213"/>
      <c r="AD167" s="213"/>
      <c r="AE167" s="213"/>
      <c r="AF167" s="213"/>
      <c r="AG167" s="213" t="s">
        <v>275</v>
      </c>
      <c r="AH167" s="213">
        <v>0</v>
      </c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ht="20" outlineLevel="1" x14ac:dyDescent="0.25">
      <c r="A168" s="249">
        <v>26</v>
      </c>
      <c r="B168" s="250" t="s">
        <v>589</v>
      </c>
      <c r="C168" s="260" t="s">
        <v>590</v>
      </c>
      <c r="D168" s="251" t="s">
        <v>269</v>
      </c>
      <c r="E168" s="252">
        <v>454</v>
      </c>
      <c r="F168" s="253"/>
      <c r="G168" s="254">
        <f>ROUND(E168*F168,2)</f>
        <v>0</v>
      </c>
      <c r="H168" s="253"/>
      <c r="I168" s="254">
        <f>ROUND(E168*H168,2)</f>
        <v>0</v>
      </c>
      <c r="J168" s="253"/>
      <c r="K168" s="254">
        <f>ROUND(E168*J168,2)</f>
        <v>0</v>
      </c>
      <c r="L168" s="254">
        <v>21</v>
      </c>
      <c r="M168" s="254">
        <f>G168*(1+L168/100)</f>
        <v>0</v>
      </c>
      <c r="N168" s="252">
        <v>0</v>
      </c>
      <c r="O168" s="252">
        <f>ROUND(E168*N168,2)</f>
        <v>0</v>
      </c>
      <c r="P168" s="252">
        <v>0</v>
      </c>
      <c r="Q168" s="252">
        <f>ROUND(E168*P168,2)</f>
        <v>0</v>
      </c>
      <c r="R168" s="254"/>
      <c r="S168" s="254" t="s">
        <v>270</v>
      </c>
      <c r="T168" s="255" t="s">
        <v>271</v>
      </c>
      <c r="U168" s="224">
        <v>0</v>
      </c>
      <c r="V168" s="224">
        <f>ROUND(E168*U168,2)</f>
        <v>0</v>
      </c>
      <c r="W168" s="224"/>
      <c r="X168" s="224" t="s">
        <v>272</v>
      </c>
      <c r="Y168" s="213"/>
      <c r="Z168" s="213"/>
      <c r="AA168" s="213"/>
      <c r="AB168" s="213"/>
      <c r="AC168" s="213"/>
      <c r="AD168" s="213"/>
      <c r="AE168" s="213"/>
      <c r="AF168" s="213"/>
      <c r="AG168" s="213" t="s">
        <v>273</v>
      </c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ht="20" outlineLevel="1" x14ac:dyDescent="0.25">
      <c r="A169" s="249">
        <v>27</v>
      </c>
      <c r="B169" s="250" t="s">
        <v>591</v>
      </c>
      <c r="C169" s="260" t="s">
        <v>592</v>
      </c>
      <c r="D169" s="251" t="s">
        <v>269</v>
      </c>
      <c r="E169" s="252">
        <v>440</v>
      </c>
      <c r="F169" s="253"/>
      <c r="G169" s="254">
        <f>ROUND(E169*F169,2)</f>
        <v>0</v>
      </c>
      <c r="H169" s="253"/>
      <c r="I169" s="254">
        <f>ROUND(E169*H169,2)</f>
        <v>0</v>
      </c>
      <c r="J169" s="253"/>
      <c r="K169" s="254">
        <f>ROUND(E169*J169,2)</f>
        <v>0</v>
      </c>
      <c r="L169" s="254">
        <v>21</v>
      </c>
      <c r="M169" s="254">
        <f>G169*(1+L169/100)</f>
        <v>0</v>
      </c>
      <c r="N169" s="252">
        <v>1.2999999999999999E-4</v>
      </c>
      <c r="O169" s="252">
        <f>ROUND(E169*N169,2)</f>
        <v>0.06</v>
      </c>
      <c r="P169" s="252">
        <v>0</v>
      </c>
      <c r="Q169" s="252">
        <f>ROUND(E169*P169,2)</f>
        <v>0</v>
      </c>
      <c r="R169" s="254"/>
      <c r="S169" s="254" t="s">
        <v>270</v>
      </c>
      <c r="T169" s="255" t="s">
        <v>271</v>
      </c>
      <c r="U169" s="224">
        <v>0</v>
      </c>
      <c r="V169" s="224">
        <f>ROUND(E169*U169,2)</f>
        <v>0</v>
      </c>
      <c r="W169" s="224"/>
      <c r="X169" s="224" t="s">
        <v>272</v>
      </c>
      <c r="Y169" s="213"/>
      <c r="Z169" s="213"/>
      <c r="AA169" s="213"/>
      <c r="AB169" s="213"/>
      <c r="AC169" s="213"/>
      <c r="AD169" s="213"/>
      <c r="AE169" s="213"/>
      <c r="AF169" s="213"/>
      <c r="AG169" s="213" t="s">
        <v>273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ht="20" outlineLevel="1" x14ac:dyDescent="0.25">
      <c r="A170" s="249">
        <v>28</v>
      </c>
      <c r="B170" s="250" t="s">
        <v>593</v>
      </c>
      <c r="C170" s="260" t="s">
        <v>594</v>
      </c>
      <c r="D170" s="251" t="s">
        <v>269</v>
      </c>
      <c r="E170" s="252">
        <v>440</v>
      </c>
      <c r="F170" s="253"/>
      <c r="G170" s="254">
        <f>ROUND(E170*F170,2)</f>
        <v>0</v>
      </c>
      <c r="H170" s="253"/>
      <c r="I170" s="254">
        <f>ROUND(E170*H170,2)</f>
        <v>0</v>
      </c>
      <c r="J170" s="253"/>
      <c r="K170" s="254">
        <f>ROUND(E170*J170,2)</f>
        <v>0</v>
      </c>
      <c r="L170" s="254">
        <v>21</v>
      </c>
      <c r="M170" s="254">
        <f>G170*(1+L170/100)</f>
        <v>0</v>
      </c>
      <c r="N170" s="252">
        <v>4.0000000000000003E-5</v>
      </c>
      <c r="O170" s="252">
        <f>ROUND(E170*N170,2)</f>
        <v>0.02</v>
      </c>
      <c r="P170" s="252">
        <v>0</v>
      </c>
      <c r="Q170" s="252">
        <f>ROUND(E170*P170,2)</f>
        <v>0</v>
      </c>
      <c r="R170" s="254"/>
      <c r="S170" s="254" t="s">
        <v>270</v>
      </c>
      <c r="T170" s="255" t="s">
        <v>271</v>
      </c>
      <c r="U170" s="224">
        <v>0</v>
      </c>
      <c r="V170" s="224">
        <f>ROUND(E170*U170,2)</f>
        <v>0</v>
      </c>
      <c r="W170" s="224"/>
      <c r="X170" s="224" t="s">
        <v>272</v>
      </c>
      <c r="Y170" s="213"/>
      <c r="Z170" s="213"/>
      <c r="AA170" s="213"/>
      <c r="AB170" s="213"/>
      <c r="AC170" s="213"/>
      <c r="AD170" s="213"/>
      <c r="AE170" s="213"/>
      <c r="AF170" s="213"/>
      <c r="AG170" s="213" t="s">
        <v>273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ht="13" x14ac:dyDescent="0.25">
      <c r="A171" s="232" t="s">
        <v>265</v>
      </c>
      <c r="B171" s="233" t="s">
        <v>155</v>
      </c>
      <c r="C171" s="257" t="s">
        <v>156</v>
      </c>
      <c r="D171" s="234"/>
      <c r="E171" s="235"/>
      <c r="F171" s="236"/>
      <c r="G171" s="236">
        <f>SUMIF(AG172:AG172,"&lt;&gt;NOR",G172:G172)</f>
        <v>0</v>
      </c>
      <c r="H171" s="236"/>
      <c r="I171" s="236">
        <f>SUM(I172:I172)</f>
        <v>0</v>
      </c>
      <c r="J171" s="236"/>
      <c r="K171" s="236">
        <f>SUM(K172:K172)</f>
        <v>0</v>
      </c>
      <c r="L171" s="236"/>
      <c r="M171" s="236">
        <f>SUM(M172:M172)</f>
        <v>0</v>
      </c>
      <c r="N171" s="235"/>
      <c r="O171" s="235">
        <f>SUM(O172:O172)</f>
        <v>0</v>
      </c>
      <c r="P171" s="235"/>
      <c r="Q171" s="235">
        <f>SUM(Q172:Q172)</f>
        <v>0</v>
      </c>
      <c r="R171" s="236"/>
      <c r="S171" s="236"/>
      <c r="T171" s="237"/>
      <c r="U171" s="231"/>
      <c r="V171" s="231">
        <f>SUM(V172:V172)</f>
        <v>0</v>
      </c>
      <c r="W171" s="231"/>
      <c r="X171" s="231"/>
      <c r="AG171" t="s">
        <v>266</v>
      </c>
    </row>
    <row r="172" spans="1:60" ht="30" outlineLevel="1" x14ac:dyDescent="0.25">
      <c r="A172" s="249">
        <v>29</v>
      </c>
      <c r="B172" s="250" t="s">
        <v>595</v>
      </c>
      <c r="C172" s="260" t="s">
        <v>596</v>
      </c>
      <c r="D172" s="251" t="s">
        <v>347</v>
      </c>
      <c r="E172" s="252">
        <v>26.148</v>
      </c>
      <c r="F172" s="253"/>
      <c r="G172" s="254">
        <f>ROUND(E172*F172,2)</f>
        <v>0</v>
      </c>
      <c r="H172" s="253"/>
      <c r="I172" s="254">
        <f>ROUND(E172*H172,2)</f>
        <v>0</v>
      </c>
      <c r="J172" s="253"/>
      <c r="K172" s="254">
        <f>ROUND(E172*J172,2)</f>
        <v>0</v>
      </c>
      <c r="L172" s="254">
        <v>21</v>
      </c>
      <c r="M172" s="254">
        <f>G172*(1+L172/100)</f>
        <v>0</v>
      </c>
      <c r="N172" s="252">
        <v>0</v>
      </c>
      <c r="O172" s="252">
        <f>ROUND(E172*N172,2)</f>
        <v>0</v>
      </c>
      <c r="P172" s="252">
        <v>0</v>
      </c>
      <c r="Q172" s="252">
        <f>ROUND(E172*P172,2)</f>
        <v>0</v>
      </c>
      <c r="R172" s="254"/>
      <c r="S172" s="254" t="s">
        <v>270</v>
      </c>
      <c r="T172" s="255" t="s">
        <v>271</v>
      </c>
      <c r="U172" s="224">
        <v>0</v>
      </c>
      <c r="V172" s="224">
        <f>ROUND(E172*U172,2)</f>
        <v>0</v>
      </c>
      <c r="W172" s="224"/>
      <c r="X172" s="224" t="s">
        <v>272</v>
      </c>
      <c r="Y172" s="213"/>
      <c r="Z172" s="213"/>
      <c r="AA172" s="213"/>
      <c r="AB172" s="213"/>
      <c r="AC172" s="213"/>
      <c r="AD172" s="213"/>
      <c r="AE172" s="213"/>
      <c r="AF172" s="213"/>
      <c r="AG172" s="213" t="s">
        <v>273</v>
      </c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ht="13" x14ac:dyDescent="0.25">
      <c r="A173" s="232" t="s">
        <v>265</v>
      </c>
      <c r="B173" s="233" t="s">
        <v>201</v>
      </c>
      <c r="C173" s="257" t="s">
        <v>202</v>
      </c>
      <c r="D173" s="234"/>
      <c r="E173" s="235"/>
      <c r="F173" s="236"/>
      <c r="G173" s="236">
        <f>SUMIF(AG174:AG183,"&lt;&gt;NOR",G174:G183)</f>
        <v>0</v>
      </c>
      <c r="H173" s="236"/>
      <c r="I173" s="236">
        <f>SUM(I174:I183)</f>
        <v>0</v>
      </c>
      <c r="J173" s="236"/>
      <c r="K173" s="236">
        <f>SUM(K174:K183)</f>
        <v>0</v>
      </c>
      <c r="L173" s="236"/>
      <c r="M173" s="236">
        <f>SUM(M174:M183)</f>
        <v>0</v>
      </c>
      <c r="N173" s="235"/>
      <c r="O173" s="235">
        <f>SUM(O174:O183)</f>
        <v>0.77</v>
      </c>
      <c r="P173" s="235"/>
      <c r="Q173" s="235">
        <f>SUM(Q174:Q183)</f>
        <v>0</v>
      </c>
      <c r="R173" s="236"/>
      <c r="S173" s="236"/>
      <c r="T173" s="237"/>
      <c r="U173" s="231"/>
      <c r="V173" s="231">
        <f>SUM(V174:V183)</f>
        <v>0</v>
      </c>
      <c r="W173" s="231"/>
      <c r="X173" s="231"/>
      <c r="AG173" t="s">
        <v>266</v>
      </c>
    </row>
    <row r="174" spans="1:60" outlineLevel="1" x14ac:dyDescent="0.25">
      <c r="A174" s="242">
        <v>30</v>
      </c>
      <c r="B174" s="243" t="s">
        <v>597</v>
      </c>
      <c r="C174" s="258" t="s">
        <v>598</v>
      </c>
      <c r="D174" s="244" t="s">
        <v>269</v>
      </c>
      <c r="E174" s="245">
        <v>43.365000000000002</v>
      </c>
      <c r="F174" s="246"/>
      <c r="G174" s="247">
        <f>ROUND(E174*F174,2)</f>
        <v>0</v>
      </c>
      <c r="H174" s="246"/>
      <c r="I174" s="247">
        <f>ROUND(E174*H174,2)</f>
        <v>0</v>
      </c>
      <c r="J174" s="246"/>
      <c r="K174" s="247">
        <f>ROUND(E174*J174,2)</f>
        <v>0</v>
      </c>
      <c r="L174" s="247">
        <v>21</v>
      </c>
      <c r="M174" s="247">
        <f>G174*(1+L174/100)</f>
        <v>0</v>
      </c>
      <c r="N174" s="245">
        <v>1.771E-2</v>
      </c>
      <c r="O174" s="245">
        <f>ROUND(E174*N174,2)</f>
        <v>0.77</v>
      </c>
      <c r="P174" s="245">
        <v>0</v>
      </c>
      <c r="Q174" s="245">
        <f>ROUND(E174*P174,2)</f>
        <v>0</v>
      </c>
      <c r="R174" s="247"/>
      <c r="S174" s="247" t="s">
        <v>270</v>
      </c>
      <c r="T174" s="248" t="s">
        <v>271</v>
      </c>
      <c r="U174" s="224">
        <v>0</v>
      </c>
      <c r="V174" s="224">
        <f>ROUND(E174*U174,2)</f>
        <v>0</v>
      </c>
      <c r="W174" s="224"/>
      <c r="X174" s="224" t="s">
        <v>272</v>
      </c>
      <c r="Y174" s="213"/>
      <c r="Z174" s="213"/>
      <c r="AA174" s="213"/>
      <c r="AB174" s="213"/>
      <c r="AC174" s="213"/>
      <c r="AD174" s="213"/>
      <c r="AE174" s="213"/>
      <c r="AF174" s="213"/>
      <c r="AG174" s="213" t="s">
        <v>366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5">
      <c r="A175" s="220"/>
      <c r="B175" s="221"/>
      <c r="C175" s="259" t="s">
        <v>599</v>
      </c>
      <c r="D175" s="226"/>
      <c r="E175" s="227"/>
      <c r="F175" s="224"/>
      <c r="G175" s="224"/>
      <c r="H175" s="224"/>
      <c r="I175" s="224"/>
      <c r="J175" s="224"/>
      <c r="K175" s="224"/>
      <c r="L175" s="224"/>
      <c r="M175" s="224"/>
      <c r="N175" s="223"/>
      <c r="O175" s="223"/>
      <c r="P175" s="223"/>
      <c r="Q175" s="223"/>
      <c r="R175" s="224"/>
      <c r="S175" s="224"/>
      <c r="T175" s="224"/>
      <c r="U175" s="224"/>
      <c r="V175" s="224"/>
      <c r="W175" s="224"/>
      <c r="X175" s="224"/>
      <c r="Y175" s="213"/>
      <c r="Z175" s="213"/>
      <c r="AA175" s="213"/>
      <c r="AB175" s="213"/>
      <c r="AC175" s="213"/>
      <c r="AD175" s="213"/>
      <c r="AE175" s="213"/>
      <c r="AF175" s="213"/>
      <c r="AG175" s="213" t="s">
        <v>275</v>
      </c>
      <c r="AH175" s="213">
        <v>0</v>
      </c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5">
      <c r="A176" s="220"/>
      <c r="B176" s="221"/>
      <c r="C176" s="259" t="s">
        <v>600</v>
      </c>
      <c r="D176" s="226"/>
      <c r="E176" s="227"/>
      <c r="F176" s="224"/>
      <c r="G176" s="224"/>
      <c r="H176" s="224"/>
      <c r="I176" s="224"/>
      <c r="J176" s="224"/>
      <c r="K176" s="224"/>
      <c r="L176" s="224"/>
      <c r="M176" s="224"/>
      <c r="N176" s="223"/>
      <c r="O176" s="223"/>
      <c r="P176" s="223"/>
      <c r="Q176" s="223"/>
      <c r="R176" s="224"/>
      <c r="S176" s="224"/>
      <c r="T176" s="224"/>
      <c r="U176" s="224"/>
      <c r="V176" s="224"/>
      <c r="W176" s="224"/>
      <c r="X176" s="224"/>
      <c r="Y176" s="213"/>
      <c r="Z176" s="213"/>
      <c r="AA176" s="213"/>
      <c r="AB176" s="213"/>
      <c r="AC176" s="213"/>
      <c r="AD176" s="213"/>
      <c r="AE176" s="213"/>
      <c r="AF176" s="213"/>
      <c r="AG176" s="213" t="s">
        <v>275</v>
      </c>
      <c r="AH176" s="213">
        <v>0</v>
      </c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outlineLevel="1" x14ac:dyDescent="0.25">
      <c r="A177" s="220"/>
      <c r="B177" s="221"/>
      <c r="C177" s="259" t="s">
        <v>283</v>
      </c>
      <c r="D177" s="226"/>
      <c r="E177" s="227"/>
      <c r="F177" s="224"/>
      <c r="G177" s="224"/>
      <c r="H177" s="224"/>
      <c r="I177" s="224"/>
      <c r="J177" s="224"/>
      <c r="K177" s="224"/>
      <c r="L177" s="224"/>
      <c r="M177" s="224"/>
      <c r="N177" s="223"/>
      <c r="O177" s="223"/>
      <c r="P177" s="223"/>
      <c r="Q177" s="223"/>
      <c r="R177" s="224"/>
      <c r="S177" s="224"/>
      <c r="T177" s="224"/>
      <c r="U177" s="224"/>
      <c r="V177" s="224"/>
      <c r="W177" s="224"/>
      <c r="X177" s="224"/>
      <c r="Y177" s="213"/>
      <c r="Z177" s="213"/>
      <c r="AA177" s="213"/>
      <c r="AB177" s="213"/>
      <c r="AC177" s="213"/>
      <c r="AD177" s="213"/>
      <c r="AE177" s="213"/>
      <c r="AF177" s="213"/>
      <c r="AG177" s="213" t="s">
        <v>275</v>
      </c>
      <c r="AH177" s="213">
        <v>0</v>
      </c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5">
      <c r="A178" s="220"/>
      <c r="B178" s="221"/>
      <c r="C178" s="259" t="s">
        <v>601</v>
      </c>
      <c r="D178" s="226"/>
      <c r="E178" s="227"/>
      <c r="F178" s="224"/>
      <c r="G178" s="224"/>
      <c r="H178" s="224"/>
      <c r="I178" s="224"/>
      <c r="J178" s="224"/>
      <c r="K178" s="224"/>
      <c r="L178" s="224"/>
      <c r="M178" s="224"/>
      <c r="N178" s="223"/>
      <c r="O178" s="223"/>
      <c r="P178" s="223"/>
      <c r="Q178" s="223"/>
      <c r="R178" s="224"/>
      <c r="S178" s="224"/>
      <c r="T178" s="224"/>
      <c r="U178" s="224"/>
      <c r="V178" s="224"/>
      <c r="W178" s="224"/>
      <c r="X178" s="224"/>
      <c r="Y178" s="213"/>
      <c r="Z178" s="213"/>
      <c r="AA178" s="213"/>
      <c r="AB178" s="213"/>
      <c r="AC178" s="213"/>
      <c r="AD178" s="213"/>
      <c r="AE178" s="213"/>
      <c r="AF178" s="213"/>
      <c r="AG178" s="213" t="s">
        <v>275</v>
      </c>
      <c r="AH178" s="213">
        <v>0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5">
      <c r="A179" s="220"/>
      <c r="B179" s="221"/>
      <c r="C179" s="259" t="s">
        <v>286</v>
      </c>
      <c r="D179" s="226"/>
      <c r="E179" s="227"/>
      <c r="F179" s="224"/>
      <c r="G179" s="224"/>
      <c r="H179" s="224"/>
      <c r="I179" s="224"/>
      <c r="J179" s="224"/>
      <c r="K179" s="224"/>
      <c r="L179" s="224"/>
      <c r="M179" s="224"/>
      <c r="N179" s="223"/>
      <c r="O179" s="223"/>
      <c r="P179" s="223"/>
      <c r="Q179" s="223"/>
      <c r="R179" s="224"/>
      <c r="S179" s="224"/>
      <c r="T179" s="224"/>
      <c r="U179" s="224"/>
      <c r="V179" s="224"/>
      <c r="W179" s="224"/>
      <c r="X179" s="224"/>
      <c r="Y179" s="213"/>
      <c r="Z179" s="213"/>
      <c r="AA179" s="213"/>
      <c r="AB179" s="213"/>
      <c r="AC179" s="213"/>
      <c r="AD179" s="213"/>
      <c r="AE179" s="213"/>
      <c r="AF179" s="213"/>
      <c r="AG179" s="213" t="s">
        <v>275</v>
      </c>
      <c r="AH179" s="213">
        <v>0</v>
      </c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5">
      <c r="A180" s="220"/>
      <c r="B180" s="221"/>
      <c r="C180" s="259" t="s">
        <v>602</v>
      </c>
      <c r="D180" s="226"/>
      <c r="E180" s="227"/>
      <c r="F180" s="224"/>
      <c r="G180" s="224"/>
      <c r="H180" s="224"/>
      <c r="I180" s="224"/>
      <c r="J180" s="224"/>
      <c r="K180" s="224"/>
      <c r="L180" s="224"/>
      <c r="M180" s="224"/>
      <c r="N180" s="223"/>
      <c r="O180" s="223"/>
      <c r="P180" s="223"/>
      <c r="Q180" s="223"/>
      <c r="R180" s="224"/>
      <c r="S180" s="224"/>
      <c r="T180" s="224"/>
      <c r="U180" s="224"/>
      <c r="V180" s="224"/>
      <c r="W180" s="224"/>
      <c r="X180" s="224"/>
      <c r="Y180" s="213"/>
      <c r="Z180" s="213"/>
      <c r="AA180" s="213"/>
      <c r="AB180" s="213"/>
      <c r="AC180" s="213"/>
      <c r="AD180" s="213"/>
      <c r="AE180" s="213"/>
      <c r="AF180" s="213"/>
      <c r="AG180" s="213" t="s">
        <v>275</v>
      </c>
      <c r="AH180" s="213"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5">
      <c r="A181" s="220"/>
      <c r="B181" s="221"/>
      <c r="C181" s="259" t="s">
        <v>603</v>
      </c>
      <c r="D181" s="226"/>
      <c r="E181" s="227">
        <v>43.37</v>
      </c>
      <c r="F181" s="224"/>
      <c r="G181" s="224"/>
      <c r="H181" s="224"/>
      <c r="I181" s="224"/>
      <c r="J181" s="224"/>
      <c r="K181" s="224"/>
      <c r="L181" s="224"/>
      <c r="M181" s="224"/>
      <c r="N181" s="223"/>
      <c r="O181" s="223"/>
      <c r="P181" s="223"/>
      <c r="Q181" s="223"/>
      <c r="R181" s="224"/>
      <c r="S181" s="224"/>
      <c r="T181" s="224"/>
      <c r="U181" s="224"/>
      <c r="V181" s="224"/>
      <c r="W181" s="224"/>
      <c r="X181" s="224"/>
      <c r="Y181" s="213"/>
      <c r="Z181" s="213"/>
      <c r="AA181" s="213"/>
      <c r="AB181" s="213"/>
      <c r="AC181" s="213"/>
      <c r="AD181" s="213"/>
      <c r="AE181" s="213"/>
      <c r="AF181" s="213"/>
      <c r="AG181" s="213" t="s">
        <v>275</v>
      </c>
      <c r="AH181" s="213">
        <v>0</v>
      </c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ht="20" outlineLevel="1" x14ac:dyDescent="0.25">
      <c r="A182" s="249">
        <v>31</v>
      </c>
      <c r="B182" s="250" t="s">
        <v>604</v>
      </c>
      <c r="C182" s="260" t="s">
        <v>605</v>
      </c>
      <c r="D182" s="251" t="s">
        <v>347</v>
      </c>
      <c r="E182" s="252">
        <v>0.76800000000000002</v>
      </c>
      <c r="F182" s="253"/>
      <c r="G182" s="254">
        <f>ROUND(E182*F182,2)</f>
        <v>0</v>
      </c>
      <c r="H182" s="253"/>
      <c r="I182" s="254">
        <f>ROUND(E182*H182,2)</f>
        <v>0</v>
      </c>
      <c r="J182" s="253"/>
      <c r="K182" s="254">
        <f>ROUND(E182*J182,2)</f>
        <v>0</v>
      </c>
      <c r="L182" s="254">
        <v>21</v>
      </c>
      <c r="M182" s="254">
        <f>G182*(1+L182/100)</f>
        <v>0</v>
      </c>
      <c r="N182" s="252">
        <v>0</v>
      </c>
      <c r="O182" s="252">
        <f>ROUND(E182*N182,2)</f>
        <v>0</v>
      </c>
      <c r="P182" s="252">
        <v>0</v>
      </c>
      <c r="Q182" s="252">
        <f>ROUND(E182*P182,2)</f>
        <v>0</v>
      </c>
      <c r="R182" s="254"/>
      <c r="S182" s="254" t="s">
        <v>270</v>
      </c>
      <c r="T182" s="255" t="s">
        <v>271</v>
      </c>
      <c r="U182" s="224">
        <v>0</v>
      </c>
      <c r="V182" s="224">
        <f>ROUND(E182*U182,2)</f>
        <v>0</v>
      </c>
      <c r="W182" s="224"/>
      <c r="X182" s="224" t="s">
        <v>272</v>
      </c>
      <c r="Y182" s="213"/>
      <c r="Z182" s="213"/>
      <c r="AA182" s="213"/>
      <c r="AB182" s="213"/>
      <c r="AC182" s="213"/>
      <c r="AD182" s="213"/>
      <c r="AE182" s="213"/>
      <c r="AF182" s="213"/>
      <c r="AG182" s="213" t="s">
        <v>366</v>
      </c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ht="20" outlineLevel="1" x14ac:dyDescent="0.25">
      <c r="A183" s="249">
        <v>32</v>
      </c>
      <c r="B183" s="250" t="s">
        <v>606</v>
      </c>
      <c r="C183" s="260" t="s">
        <v>607</v>
      </c>
      <c r="D183" s="251" t="s">
        <v>347</v>
      </c>
      <c r="E183" s="252">
        <v>0.76800000000000002</v>
      </c>
      <c r="F183" s="253"/>
      <c r="G183" s="254">
        <f>ROUND(E183*F183,2)</f>
        <v>0</v>
      </c>
      <c r="H183" s="253"/>
      <c r="I183" s="254">
        <f>ROUND(E183*H183,2)</f>
        <v>0</v>
      </c>
      <c r="J183" s="253"/>
      <c r="K183" s="254">
        <f>ROUND(E183*J183,2)</f>
        <v>0</v>
      </c>
      <c r="L183" s="254">
        <v>21</v>
      </c>
      <c r="M183" s="254">
        <f>G183*(1+L183/100)</f>
        <v>0</v>
      </c>
      <c r="N183" s="252">
        <v>0</v>
      </c>
      <c r="O183" s="252">
        <f>ROUND(E183*N183,2)</f>
        <v>0</v>
      </c>
      <c r="P183" s="252">
        <v>0</v>
      </c>
      <c r="Q183" s="252">
        <f>ROUND(E183*P183,2)</f>
        <v>0</v>
      </c>
      <c r="R183" s="254"/>
      <c r="S183" s="254" t="s">
        <v>270</v>
      </c>
      <c r="T183" s="255" t="s">
        <v>271</v>
      </c>
      <c r="U183" s="224">
        <v>0</v>
      </c>
      <c r="V183" s="224">
        <f>ROUND(E183*U183,2)</f>
        <v>0</v>
      </c>
      <c r="W183" s="224"/>
      <c r="X183" s="224" t="s">
        <v>272</v>
      </c>
      <c r="Y183" s="213"/>
      <c r="Z183" s="213"/>
      <c r="AA183" s="213"/>
      <c r="AB183" s="213"/>
      <c r="AC183" s="213"/>
      <c r="AD183" s="213"/>
      <c r="AE183" s="213"/>
      <c r="AF183" s="213"/>
      <c r="AG183" s="213" t="s">
        <v>366</v>
      </c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ht="13" x14ac:dyDescent="0.25">
      <c r="A184" s="232" t="s">
        <v>265</v>
      </c>
      <c r="B184" s="233" t="s">
        <v>203</v>
      </c>
      <c r="C184" s="257" t="s">
        <v>204</v>
      </c>
      <c r="D184" s="234"/>
      <c r="E184" s="235"/>
      <c r="F184" s="236"/>
      <c r="G184" s="236">
        <f>SUMIF(AG185:AG229,"&lt;&gt;NOR",G185:G229)</f>
        <v>0</v>
      </c>
      <c r="H184" s="236"/>
      <c r="I184" s="236">
        <f>SUM(I185:I229)</f>
        <v>0</v>
      </c>
      <c r="J184" s="236"/>
      <c r="K184" s="236">
        <f>SUM(K185:K229)</f>
        <v>0</v>
      </c>
      <c r="L184" s="236"/>
      <c r="M184" s="236">
        <f>SUM(M185:M229)</f>
        <v>0</v>
      </c>
      <c r="N184" s="235"/>
      <c r="O184" s="235">
        <f>SUM(O185:O229)</f>
        <v>3.0199999999999996</v>
      </c>
      <c r="P184" s="235"/>
      <c r="Q184" s="235">
        <f>SUM(Q185:Q229)</f>
        <v>0</v>
      </c>
      <c r="R184" s="236"/>
      <c r="S184" s="236"/>
      <c r="T184" s="237"/>
      <c r="U184" s="231"/>
      <c r="V184" s="231">
        <f>SUM(V185:V229)</f>
        <v>0</v>
      </c>
      <c r="W184" s="231"/>
      <c r="X184" s="231"/>
      <c r="AG184" t="s">
        <v>266</v>
      </c>
    </row>
    <row r="185" spans="1:60" ht="20" outlineLevel="1" x14ac:dyDescent="0.25">
      <c r="A185" s="242">
        <v>33</v>
      </c>
      <c r="B185" s="243" t="s">
        <v>608</v>
      </c>
      <c r="C185" s="258" t="s">
        <v>609</v>
      </c>
      <c r="D185" s="244" t="s">
        <v>269</v>
      </c>
      <c r="E185" s="245">
        <v>36.171999999999997</v>
      </c>
      <c r="F185" s="246"/>
      <c r="G185" s="247">
        <f>ROUND(E185*F185,2)</f>
        <v>0</v>
      </c>
      <c r="H185" s="246"/>
      <c r="I185" s="247">
        <f>ROUND(E185*H185,2)</f>
        <v>0</v>
      </c>
      <c r="J185" s="246"/>
      <c r="K185" s="247">
        <f>ROUND(E185*J185,2)</f>
        <v>0</v>
      </c>
      <c r="L185" s="247">
        <v>21</v>
      </c>
      <c r="M185" s="247">
        <f>G185*(1+L185/100)</f>
        <v>0</v>
      </c>
      <c r="N185" s="245">
        <v>2.5510000000000001E-2</v>
      </c>
      <c r="O185" s="245">
        <f>ROUND(E185*N185,2)</f>
        <v>0.92</v>
      </c>
      <c r="P185" s="245">
        <v>0</v>
      </c>
      <c r="Q185" s="245">
        <f>ROUND(E185*P185,2)</f>
        <v>0</v>
      </c>
      <c r="R185" s="247"/>
      <c r="S185" s="247" t="s">
        <v>270</v>
      </c>
      <c r="T185" s="248" t="s">
        <v>271</v>
      </c>
      <c r="U185" s="224">
        <v>0</v>
      </c>
      <c r="V185" s="224">
        <f>ROUND(E185*U185,2)</f>
        <v>0</v>
      </c>
      <c r="W185" s="224"/>
      <c r="X185" s="224" t="s">
        <v>272</v>
      </c>
      <c r="Y185" s="213"/>
      <c r="Z185" s="213"/>
      <c r="AA185" s="213"/>
      <c r="AB185" s="213"/>
      <c r="AC185" s="213"/>
      <c r="AD185" s="213"/>
      <c r="AE185" s="213"/>
      <c r="AF185" s="213"/>
      <c r="AG185" s="213" t="s">
        <v>366</v>
      </c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5">
      <c r="A186" s="220"/>
      <c r="B186" s="221"/>
      <c r="C186" s="261" t="s">
        <v>610</v>
      </c>
      <c r="D186" s="256"/>
      <c r="E186" s="256"/>
      <c r="F186" s="256"/>
      <c r="G186" s="256"/>
      <c r="H186" s="224"/>
      <c r="I186" s="224"/>
      <c r="J186" s="224"/>
      <c r="K186" s="224"/>
      <c r="L186" s="224"/>
      <c r="M186" s="224"/>
      <c r="N186" s="223"/>
      <c r="O186" s="223"/>
      <c r="P186" s="223"/>
      <c r="Q186" s="223"/>
      <c r="R186" s="224"/>
      <c r="S186" s="224"/>
      <c r="T186" s="224"/>
      <c r="U186" s="224"/>
      <c r="V186" s="224"/>
      <c r="W186" s="224"/>
      <c r="X186" s="224"/>
      <c r="Y186" s="213"/>
      <c r="Z186" s="213"/>
      <c r="AA186" s="213"/>
      <c r="AB186" s="213"/>
      <c r="AC186" s="213"/>
      <c r="AD186" s="213"/>
      <c r="AE186" s="213"/>
      <c r="AF186" s="213"/>
      <c r="AG186" s="213" t="s">
        <v>355</v>
      </c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5">
      <c r="A187" s="220"/>
      <c r="B187" s="221"/>
      <c r="C187" s="259" t="s">
        <v>611</v>
      </c>
      <c r="D187" s="226"/>
      <c r="E187" s="227"/>
      <c r="F187" s="224"/>
      <c r="G187" s="224"/>
      <c r="H187" s="224"/>
      <c r="I187" s="224"/>
      <c r="J187" s="224"/>
      <c r="K187" s="224"/>
      <c r="L187" s="224"/>
      <c r="M187" s="224"/>
      <c r="N187" s="223"/>
      <c r="O187" s="223"/>
      <c r="P187" s="223"/>
      <c r="Q187" s="223"/>
      <c r="R187" s="224"/>
      <c r="S187" s="224"/>
      <c r="T187" s="224"/>
      <c r="U187" s="224"/>
      <c r="V187" s="224"/>
      <c r="W187" s="224"/>
      <c r="X187" s="224"/>
      <c r="Y187" s="213"/>
      <c r="Z187" s="213"/>
      <c r="AA187" s="213"/>
      <c r="AB187" s="213"/>
      <c r="AC187" s="213"/>
      <c r="AD187" s="213"/>
      <c r="AE187" s="213"/>
      <c r="AF187" s="213"/>
      <c r="AG187" s="213" t="s">
        <v>275</v>
      </c>
      <c r="AH187" s="213">
        <v>0</v>
      </c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5">
      <c r="A188" s="220"/>
      <c r="B188" s="221"/>
      <c r="C188" s="259" t="s">
        <v>612</v>
      </c>
      <c r="D188" s="226"/>
      <c r="E188" s="227"/>
      <c r="F188" s="224"/>
      <c r="G188" s="224"/>
      <c r="H188" s="224"/>
      <c r="I188" s="224"/>
      <c r="J188" s="224"/>
      <c r="K188" s="224"/>
      <c r="L188" s="224"/>
      <c r="M188" s="224"/>
      <c r="N188" s="223"/>
      <c r="O188" s="223"/>
      <c r="P188" s="223"/>
      <c r="Q188" s="223"/>
      <c r="R188" s="224"/>
      <c r="S188" s="224"/>
      <c r="T188" s="224"/>
      <c r="U188" s="224"/>
      <c r="V188" s="224"/>
      <c r="W188" s="224"/>
      <c r="X188" s="224"/>
      <c r="Y188" s="213"/>
      <c r="Z188" s="213"/>
      <c r="AA188" s="213"/>
      <c r="AB188" s="213"/>
      <c r="AC188" s="213"/>
      <c r="AD188" s="213"/>
      <c r="AE188" s="213"/>
      <c r="AF188" s="213"/>
      <c r="AG188" s="213" t="s">
        <v>275</v>
      </c>
      <c r="AH188" s="213">
        <v>0</v>
      </c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5">
      <c r="A189" s="220"/>
      <c r="B189" s="221"/>
      <c r="C189" s="259" t="s">
        <v>292</v>
      </c>
      <c r="D189" s="226"/>
      <c r="E189" s="227"/>
      <c r="F189" s="224"/>
      <c r="G189" s="224"/>
      <c r="H189" s="224"/>
      <c r="I189" s="224"/>
      <c r="J189" s="224"/>
      <c r="K189" s="224"/>
      <c r="L189" s="224"/>
      <c r="M189" s="224"/>
      <c r="N189" s="223"/>
      <c r="O189" s="223"/>
      <c r="P189" s="223"/>
      <c r="Q189" s="223"/>
      <c r="R189" s="224"/>
      <c r="S189" s="224"/>
      <c r="T189" s="224"/>
      <c r="U189" s="224"/>
      <c r="V189" s="224"/>
      <c r="W189" s="224"/>
      <c r="X189" s="224"/>
      <c r="Y189" s="213"/>
      <c r="Z189" s="213"/>
      <c r="AA189" s="213"/>
      <c r="AB189" s="213"/>
      <c r="AC189" s="213"/>
      <c r="AD189" s="213"/>
      <c r="AE189" s="213"/>
      <c r="AF189" s="213"/>
      <c r="AG189" s="213" t="s">
        <v>275</v>
      </c>
      <c r="AH189" s="213">
        <v>0</v>
      </c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5">
      <c r="A190" s="220"/>
      <c r="B190" s="221"/>
      <c r="C190" s="259" t="s">
        <v>613</v>
      </c>
      <c r="D190" s="226"/>
      <c r="E190" s="227"/>
      <c r="F190" s="224"/>
      <c r="G190" s="224"/>
      <c r="H190" s="224"/>
      <c r="I190" s="224"/>
      <c r="J190" s="224"/>
      <c r="K190" s="224"/>
      <c r="L190" s="224"/>
      <c r="M190" s="224"/>
      <c r="N190" s="223"/>
      <c r="O190" s="223"/>
      <c r="P190" s="223"/>
      <c r="Q190" s="223"/>
      <c r="R190" s="224"/>
      <c r="S190" s="224"/>
      <c r="T190" s="224"/>
      <c r="U190" s="224"/>
      <c r="V190" s="224"/>
      <c r="W190" s="224"/>
      <c r="X190" s="224"/>
      <c r="Y190" s="213"/>
      <c r="Z190" s="213"/>
      <c r="AA190" s="213"/>
      <c r="AB190" s="213"/>
      <c r="AC190" s="213"/>
      <c r="AD190" s="213"/>
      <c r="AE190" s="213"/>
      <c r="AF190" s="213"/>
      <c r="AG190" s="213" t="s">
        <v>275</v>
      </c>
      <c r="AH190" s="213"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5">
      <c r="A191" s="220"/>
      <c r="B191" s="221"/>
      <c r="C191" s="259" t="s">
        <v>286</v>
      </c>
      <c r="D191" s="226"/>
      <c r="E191" s="227"/>
      <c r="F191" s="224"/>
      <c r="G191" s="224"/>
      <c r="H191" s="224"/>
      <c r="I191" s="224"/>
      <c r="J191" s="224"/>
      <c r="K191" s="224"/>
      <c r="L191" s="224"/>
      <c r="M191" s="224"/>
      <c r="N191" s="223"/>
      <c r="O191" s="223"/>
      <c r="P191" s="223"/>
      <c r="Q191" s="223"/>
      <c r="R191" s="224"/>
      <c r="S191" s="224"/>
      <c r="T191" s="224"/>
      <c r="U191" s="224"/>
      <c r="V191" s="224"/>
      <c r="W191" s="224"/>
      <c r="X191" s="224"/>
      <c r="Y191" s="213"/>
      <c r="Z191" s="213"/>
      <c r="AA191" s="213"/>
      <c r="AB191" s="213"/>
      <c r="AC191" s="213"/>
      <c r="AD191" s="213"/>
      <c r="AE191" s="213"/>
      <c r="AF191" s="213"/>
      <c r="AG191" s="213" t="s">
        <v>275</v>
      </c>
      <c r="AH191" s="213">
        <v>0</v>
      </c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5">
      <c r="A192" s="220"/>
      <c r="B192" s="221"/>
      <c r="C192" s="259" t="s">
        <v>614</v>
      </c>
      <c r="D192" s="226"/>
      <c r="E192" s="227"/>
      <c r="F192" s="224"/>
      <c r="G192" s="224"/>
      <c r="H192" s="224"/>
      <c r="I192" s="224"/>
      <c r="J192" s="224"/>
      <c r="K192" s="224"/>
      <c r="L192" s="224"/>
      <c r="M192" s="224"/>
      <c r="N192" s="223"/>
      <c r="O192" s="223"/>
      <c r="P192" s="223"/>
      <c r="Q192" s="223"/>
      <c r="R192" s="224"/>
      <c r="S192" s="224"/>
      <c r="T192" s="224"/>
      <c r="U192" s="224"/>
      <c r="V192" s="224"/>
      <c r="W192" s="224"/>
      <c r="X192" s="224"/>
      <c r="Y192" s="213"/>
      <c r="Z192" s="213"/>
      <c r="AA192" s="213"/>
      <c r="AB192" s="213"/>
      <c r="AC192" s="213"/>
      <c r="AD192" s="213"/>
      <c r="AE192" s="213"/>
      <c r="AF192" s="213"/>
      <c r="AG192" s="213" t="s">
        <v>275</v>
      </c>
      <c r="AH192" s="213">
        <v>0</v>
      </c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5">
      <c r="A193" s="220"/>
      <c r="B193" s="221"/>
      <c r="C193" s="259" t="s">
        <v>615</v>
      </c>
      <c r="D193" s="226"/>
      <c r="E193" s="227">
        <v>36.17</v>
      </c>
      <c r="F193" s="224"/>
      <c r="G193" s="224"/>
      <c r="H193" s="224"/>
      <c r="I193" s="224"/>
      <c r="J193" s="224"/>
      <c r="K193" s="224"/>
      <c r="L193" s="224"/>
      <c r="M193" s="224"/>
      <c r="N193" s="223"/>
      <c r="O193" s="223"/>
      <c r="P193" s="223"/>
      <c r="Q193" s="223"/>
      <c r="R193" s="224"/>
      <c r="S193" s="224"/>
      <c r="T193" s="224"/>
      <c r="U193" s="224"/>
      <c r="V193" s="224"/>
      <c r="W193" s="224"/>
      <c r="X193" s="224"/>
      <c r="Y193" s="213"/>
      <c r="Z193" s="213"/>
      <c r="AA193" s="213"/>
      <c r="AB193" s="213"/>
      <c r="AC193" s="213"/>
      <c r="AD193" s="213"/>
      <c r="AE193" s="213"/>
      <c r="AF193" s="213"/>
      <c r="AG193" s="213" t="s">
        <v>275</v>
      </c>
      <c r="AH193" s="213"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ht="30" outlineLevel="1" x14ac:dyDescent="0.25">
      <c r="A194" s="242">
        <v>34</v>
      </c>
      <c r="B194" s="243" t="s">
        <v>616</v>
      </c>
      <c r="C194" s="258" t="s">
        <v>617</v>
      </c>
      <c r="D194" s="244" t="s">
        <v>269</v>
      </c>
      <c r="E194" s="245">
        <v>74.44</v>
      </c>
      <c r="F194" s="246"/>
      <c r="G194" s="247">
        <f>ROUND(E194*F194,2)</f>
        <v>0</v>
      </c>
      <c r="H194" s="246"/>
      <c r="I194" s="247">
        <f>ROUND(E194*H194,2)</f>
        <v>0</v>
      </c>
      <c r="J194" s="246"/>
      <c r="K194" s="247">
        <f>ROUND(E194*J194,2)</f>
        <v>0</v>
      </c>
      <c r="L194" s="247">
        <v>21</v>
      </c>
      <c r="M194" s="247">
        <f>G194*(1+L194/100)</f>
        <v>0</v>
      </c>
      <c r="N194" s="245">
        <v>2.614E-2</v>
      </c>
      <c r="O194" s="245">
        <f>ROUND(E194*N194,2)</f>
        <v>1.95</v>
      </c>
      <c r="P194" s="245">
        <v>0</v>
      </c>
      <c r="Q194" s="245">
        <f>ROUND(E194*P194,2)</f>
        <v>0</v>
      </c>
      <c r="R194" s="247"/>
      <c r="S194" s="247" t="s">
        <v>270</v>
      </c>
      <c r="T194" s="248" t="s">
        <v>271</v>
      </c>
      <c r="U194" s="224">
        <v>0</v>
      </c>
      <c r="V194" s="224">
        <f>ROUND(E194*U194,2)</f>
        <v>0</v>
      </c>
      <c r="W194" s="224"/>
      <c r="X194" s="224" t="s">
        <v>272</v>
      </c>
      <c r="Y194" s="213"/>
      <c r="Z194" s="213"/>
      <c r="AA194" s="213"/>
      <c r="AB194" s="213"/>
      <c r="AC194" s="213"/>
      <c r="AD194" s="213"/>
      <c r="AE194" s="213"/>
      <c r="AF194" s="213"/>
      <c r="AG194" s="213" t="s">
        <v>366</v>
      </c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5">
      <c r="A195" s="220"/>
      <c r="B195" s="221"/>
      <c r="C195" s="261" t="s">
        <v>618</v>
      </c>
      <c r="D195" s="256"/>
      <c r="E195" s="256"/>
      <c r="F195" s="256"/>
      <c r="G195" s="256"/>
      <c r="H195" s="224"/>
      <c r="I195" s="224"/>
      <c r="J195" s="224"/>
      <c r="K195" s="224"/>
      <c r="L195" s="224"/>
      <c r="M195" s="224"/>
      <c r="N195" s="223"/>
      <c r="O195" s="223"/>
      <c r="P195" s="223"/>
      <c r="Q195" s="223"/>
      <c r="R195" s="224"/>
      <c r="S195" s="224"/>
      <c r="T195" s="224"/>
      <c r="U195" s="224"/>
      <c r="V195" s="224"/>
      <c r="W195" s="224"/>
      <c r="X195" s="224"/>
      <c r="Y195" s="213"/>
      <c r="Z195" s="213"/>
      <c r="AA195" s="213"/>
      <c r="AB195" s="213"/>
      <c r="AC195" s="213"/>
      <c r="AD195" s="213"/>
      <c r="AE195" s="213"/>
      <c r="AF195" s="213"/>
      <c r="AG195" s="213" t="s">
        <v>355</v>
      </c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outlineLevel="1" x14ac:dyDescent="0.25">
      <c r="A196" s="220"/>
      <c r="B196" s="221"/>
      <c r="C196" s="259" t="s">
        <v>619</v>
      </c>
      <c r="D196" s="226"/>
      <c r="E196" s="227"/>
      <c r="F196" s="224"/>
      <c r="G196" s="224"/>
      <c r="H196" s="224"/>
      <c r="I196" s="224"/>
      <c r="J196" s="224"/>
      <c r="K196" s="224"/>
      <c r="L196" s="224"/>
      <c r="M196" s="224"/>
      <c r="N196" s="223"/>
      <c r="O196" s="223"/>
      <c r="P196" s="223"/>
      <c r="Q196" s="223"/>
      <c r="R196" s="224"/>
      <c r="S196" s="224"/>
      <c r="T196" s="224"/>
      <c r="U196" s="224"/>
      <c r="V196" s="224"/>
      <c r="W196" s="224"/>
      <c r="X196" s="224"/>
      <c r="Y196" s="213"/>
      <c r="Z196" s="213"/>
      <c r="AA196" s="213"/>
      <c r="AB196" s="213"/>
      <c r="AC196" s="213"/>
      <c r="AD196" s="213"/>
      <c r="AE196" s="213"/>
      <c r="AF196" s="213"/>
      <c r="AG196" s="213" t="s">
        <v>275</v>
      </c>
      <c r="AH196" s="213">
        <v>0</v>
      </c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5">
      <c r="A197" s="220"/>
      <c r="B197" s="221"/>
      <c r="C197" s="259" t="s">
        <v>612</v>
      </c>
      <c r="D197" s="226"/>
      <c r="E197" s="227"/>
      <c r="F197" s="224"/>
      <c r="G197" s="224"/>
      <c r="H197" s="224"/>
      <c r="I197" s="224"/>
      <c r="J197" s="224"/>
      <c r="K197" s="224"/>
      <c r="L197" s="224"/>
      <c r="M197" s="224"/>
      <c r="N197" s="223"/>
      <c r="O197" s="223"/>
      <c r="P197" s="223"/>
      <c r="Q197" s="223"/>
      <c r="R197" s="224"/>
      <c r="S197" s="224"/>
      <c r="T197" s="224"/>
      <c r="U197" s="224"/>
      <c r="V197" s="224"/>
      <c r="W197" s="224"/>
      <c r="X197" s="224"/>
      <c r="Y197" s="213"/>
      <c r="Z197" s="213"/>
      <c r="AA197" s="213"/>
      <c r="AB197" s="213"/>
      <c r="AC197" s="213"/>
      <c r="AD197" s="213"/>
      <c r="AE197" s="213"/>
      <c r="AF197" s="213"/>
      <c r="AG197" s="213" t="s">
        <v>275</v>
      </c>
      <c r="AH197" s="213">
        <v>0</v>
      </c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5">
      <c r="A198" s="220"/>
      <c r="B198" s="221"/>
      <c r="C198" s="259" t="s">
        <v>283</v>
      </c>
      <c r="D198" s="226"/>
      <c r="E198" s="227"/>
      <c r="F198" s="224"/>
      <c r="G198" s="224"/>
      <c r="H198" s="224"/>
      <c r="I198" s="224"/>
      <c r="J198" s="224"/>
      <c r="K198" s="224"/>
      <c r="L198" s="224"/>
      <c r="M198" s="224"/>
      <c r="N198" s="223"/>
      <c r="O198" s="223"/>
      <c r="P198" s="223"/>
      <c r="Q198" s="223"/>
      <c r="R198" s="224"/>
      <c r="S198" s="224"/>
      <c r="T198" s="224"/>
      <c r="U198" s="224"/>
      <c r="V198" s="224"/>
      <c r="W198" s="224"/>
      <c r="X198" s="224"/>
      <c r="Y198" s="213"/>
      <c r="Z198" s="213"/>
      <c r="AA198" s="213"/>
      <c r="AB198" s="213"/>
      <c r="AC198" s="213"/>
      <c r="AD198" s="213"/>
      <c r="AE198" s="213"/>
      <c r="AF198" s="213"/>
      <c r="AG198" s="213" t="s">
        <v>275</v>
      </c>
      <c r="AH198" s="213">
        <v>0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5">
      <c r="A199" s="220"/>
      <c r="B199" s="221"/>
      <c r="C199" s="259" t="s">
        <v>620</v>
      </c>
      <c r="D199" s="226"/>
      <c r="E199" s="227"/>
      <c r="F199" s="224"/>
      <c r="G199" s="224"/>
      <c r="H199" s="224"/>
      <c r="I199" s="224"/>
      <c r="J199" s="224"/>
      <c r="K199" s="224"/>
      <c r="L199" s="224"/>
      <c r="M199" s="224"/>
      <c r="N199" s="223"/>
      <c r="O199" s="223"/>
      <c r="P199" s="223"/>
      <c r="Q199" s="223"/>
      <c r="R199" s="224"/>
      <c r="S199" s="224"/>
      <c r="T199" s="224"/>
      <c r="U199" s="224"/>
      <c r="V199" s="224"/>
      <c r="W199" s="224"/>
      <c r="X199" s="224"/>
      <c r="Y199" s="213"/>
      <c r="Z199" s="213"/>
      <c r="AA199" s="213"/>
      <c r="AB199" s="213"/>
      <c r="AC199" s="213"/>
      <c r="AD199" s="213"/>
      <c r="AE199" s="213"/>
      <c r="AF199" s="213"/>
      <c r="AG199" s="213" t="s">
        <v>275</v>
      </c>
      <c r="AH199" s="213">
        <v>0</v>
      </c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5">
      <c r="A200" s="220"/>
      <c r="B200" s="221"/>
      <c r="C200" s="259" t="s">
        <v>621</v>
      </c>
      <c r="D200" s="226"/>
      <c r="E200" s="227">
        <v>74.44</v>
      </c>
      <c r="F200" s="224"/>
      <c r="G200" s="224"/>
      <c r="H200" s="224"/>
      <c r="I200" s="224"/>
      <c r="J200" s="224"/>
      <c r="K200" s="224"/>
      <c r="L200" s="224"/>
      <c r="M200" s="224"/>
      <c r="N200" s="223"/>
      <c r="O200" s="223"/>
      <c r="P200" s="223"/>
      <c r="Q200" s="223"/>
      <c r="R200" s="224"/>
      <c r="S200" s="224"/>
      <c r="T200" s="224"/>
      <c r="U200" s="224"/>
      <c r="V200" s="224"/>
      <c r="W200" s="224"/>
      <c r="X200" s="224"/>
      <c r="Y200" s="213"/>
      <c r="Z200" s="213"/>
      <c r="AA200" s="213"/>
      <c r="AB200" s="213"/>
      <c r="AC200" s="213"/>
      <c r="AD200" s="213"/>
      <c r="AE200" s="213"/>
      <c r="AF200" s="213"/>
      <c r="AG200" s="213" t="s">
        <v>275</v>
      </c>
      <c r="AH200" s="213">
        <v>0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outlineLevel="1" x14ac:dyDescent="0.25">
      <c r="A201" s="242">
        <v>35</v>
      </c>
      <c r="B201" s="243" t="s">
        <v>622</v>
      </c>
      <c r="C201" s="258" t="s">
        <v>623</v>
      </c>
      <c r="D201" s="244" t="s">
        <v>269</v>
      </c>
      <c r="E201" s="245">
        <v>21.683</v>
      </c>
      <c r="F201" s="246"/>
      <c r="G201" s="247">
        <f>ROUND(E201*F201,2)</f>
        <v>0</v>
      </c>
      <c r="H201" s="246"/>
      <c r="I201" s="247">
        <f>ROUND(E201*H201,2)</f>
        <v>0</v>
      </c>
      <c r="J201" s="246"/>
      <c r="K201" s="247">
        <f>ROUND(E201*J201,2)</f>
        <v>0</v>
      </c>
      <c r="L201" s="247">
        <v>21</v>
      </c>
      <c r="M201" s="247">
        <f>G201*(1+L201/100)</f>
        <v>0</v>
      </c>
      <c r="N201" s="245">
        <v>5.4000000000000001E-4</v>
      </c>
      <c r="O201" s="245">
        <f>ROUND(E201*N201,2)</f>
        <v>0.01</v>
      </c>
      <c r="P201" s="245">
        <v>0</v>
      </c>
      <c r="Q201" s="245">
        <f>ROUND(E201*P201,2)</f>
        <v>0</v>
      </c>
      <c r="R201" s="247"/>
      <c r="S201" s="247" t="s">
        <v>270</v>
      </c>
      <c r="T201" s="248" t="s">
        <v>271</v>
      </c>
      <c r="U201" s="224">
        <v>0</v>
      </c>
      <c r="V201" s="224">
        <f>ROUND(E201*U201,2)</f>
        <v>0</v>
      </c>
      <c r="W201" s="224"/>
      <c r="X201" s="224" t="s">
        <v>272</v>
      </c>
      <c r="Y201" s="213"/>
      <c r="Z201" s="213"/>
      <c r="AA201" s="213"/>
      <c r="AB201" s="213"/>
      <c r="AC201" s="213"/>
      <c r="AD201" s="213"/>
      <c r="AE201" s="213"/>
      <c r="AF201" s="213"/>
      <c r="AG201" s="213" t="s">
        <v>366</v>
      </c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outlineLevel="1" x14ac:dyDescent="0.25">
      <c r="A202" s="220"/>
      <c r="B202" s="221"/>
      <c r="C202" s="259" t="s">
        <v>624</v>
      </c>
      <c r="D202" s="226"/>
      <c r="E202" s="227"/>
      <c r="F202" s="224"/>
      <c r="G202" s="224"/>
      <c r="H202" s="224"/>
      <c r="I202" s="224"/>
      <c r="J202" s="224"/>
      <c r="K202" s="224"/>
      <c r="L202" s="224"/>
      <c r="M202" s="224"/>
      <c r="N202" s="223"/>
      <c r="O202" s="223"/>
      <c r="P202" s="223"/>
      <c r="Q202" s="223"/>
      <c r="R202" s="224"/>
      <c r="S202" s="224"/>
      <c r="T202" s="224"/>
      <c r="U202" s="224"/>
      <c r="V202" s="224"/>
      <c r="W202" s="224"/>
      <c r="X202" s="224"/>
      <c r="Y202" s="213"/>
      <c r="Z202" s="213"/>
      <c r="AA202" s="213"/>
      <c r="AB202" s="213"/>
      <c r="AC202" s="213"/>
      <c r="AD202" s="213"/>
      <c r="AE202" s="213"/>
      <c r="AF202" s="213"/>
      <c r="AG202" s="213" t="s">
        <v>275</v>
      </c>
      <c r="AH202" s="213">
        <v>0</v>
      </c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5">
      <c r="A203" s="220"/>
      <c r="B203" s="221"/>
      <c r="C203" s="259" t="s">
        <v>600</v>
      </c>
      <c r="D203" s="226"/>
      <c r="E203" s="227"/>
      <c r="F203" s="224"/>
      <c r="G203" s="224"/>
      <c r="H203" s="224"/>
      <c r="I203" s="224"/>
      <c r="J203" s="224"/>
      <c r="K203" s="224"/>
      <c r="L203" s="224"/>
      <c r="M203" s="224"/>
      <c r="N203" s="223"/>
      <c r="O203" s="223"/>
      <c r="P203" s="223"/>
      <c r="Q203" s="223"/>
      <c r="R203" s="224"/>
      <c r="S203" s="224"/>
      <c r="T203" s="224"/>
      <c r="U203" s="224"/>
      <c r="V203" s="224"/>
      <c r="W203" s="224"/>
      <c r="X203" s="224"/>
      <c r="Y203" s="213"/>
      <c r="Z203" s="213"/>
      <c r="AA203" s="213"/>
      <c r="AB203" s="213"/>
      <c r="AC203" s="213"/>
      <c r="AD203" s="213"/>
      <c r="AE203" s="213"/>
      <c r="AF203" s="213"/>
      <c r="AG203" s="213" t="s">
        <v>275</v>
      </c>
      <c r="AH203" s="213">
        <v>0</v>
      </c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outlineLevel="1" x14ac:dyDescent="0.25">
      <c r="A204" s="220"/>
      <c r="B204" s="221"/>
      <c r="C204" s="259" t="s">
        <v>283</v>
      </c>
      <c r="D204" s="226"/>
      <c r="E204" s="227"/>
      <c r="F204" s="224"/>
      <c r="G204" s="224"/>
      <c r="H204" s="224"/>
      <c r="I204" s="224"/>
      <c r="J204" s="224"/>
      <c r="K204" s="224"/>
      <c r="L204" s="224"/>
      <c r="M204" s="224"/>
      <c r="N204" s="223"/>
      <c r="O204" s="223"/>
      <c r="P204" s="223"/>
      <c r="Q204" s="223"/>
      <c r="R204" s="224"/>
      <c r="S204" s="224"/>
      <c r="T204" s="224"/>
      <c r="U204" s="224"/>
      <c r="V204" s="224"/>
      <c r="W204" s="224"/>
      <c r="X204" s="224"/>
      <c r="Y204" s="213"/>
      <c r="Z204" s="213"/>
      <c r="AA204" s="213"/>
      <c r="AB204" s="213"/>
      <c r="AC204" s="213"/>
      <c r="AD204" s="213"/>
      <c r="AE204" s="213"/>
      <c r="AF204" s="213"/>
      <c r="AG204" s="213" t="s">
        <v>275</v>
      </c>
      <c r="AH204" s="213">
        <v>0</v>
      </c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outlineLevel="1" x14ac:dyDescent="0.25">
      <c r="A205" s="220"/>
      <c r="B205" s="221"/>
      <c r="C205" s="259" t="s">
        <v>521</v>
      </c>
      <c r="D205" s="226"/>
      <c r="E205" s="227"/>
      <c r="F205" s="224"/>
      <c r="G205" s="224"/>
      <c r="H205" s="224"/>
      <c r="I205" s="224"/>
      <c r="J205" s="224"/>
      <c r="K205" s="224"/>
      <c r="L205" s="224"/>
      <c r="M205" s="224"/>
      <c r="N205" s="223"/>
      <c r="O205" s="223"/>
      <c r="P205" s="223"/>
      <c r="Q205" s="223"/>
      <c r="R205" s="224"/>
      <c r="S205" s="224"/>
      <c r="T205" s="224"/>
      <c r="U205" s="224"/>
      <c r="V205" s="224"/>
      <c r="W205" s="224"/>
      <c r="X205" s="224"/>
      <c r="Y205" s="213"/>
      <c r="Z205" s="213"/>
      <c r="AA205" s="213"/>
      <c r="AB205" s="213"/>
      <c r="AC205" s="213"/>
      <c r="AD205" s="213"/>
      <c r="AE205" s="213"/>
      <c r="AF205" s="213"/>
      <c r="AG205" s="213" t="s">
        <v>275</v>
      </c>
      <c r="AH205" s="213">
        <v>0</v>
      </c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outlineLevel="1" x14ac:dyDescent="0.25">
      <c r="A206" s="220"/>
      <c r="B206" s="221"/>
      <c r="C206" s="259" t="s">
        <v>286</v>
      </c>
      <c r="D206" s="226"/>
      <c r="E206" s="227"/>
      <c r="F206" s="224"/>
      <c r="G206" s="224"/>
      <c r="H206" s="224"/>
      <c r="I206" s="224"/>
      <c r="J206" s="224"/>
      <c r="K206" s="224"/>
      <c r="L206" s="224"/>
      <c r="M206" s="224"/>
      <c r="N206" s="223"/>
      <c r="O206" s="223"/>
      <c r="P206" s="223"/>
      <c r="Q206" s="223"/>
      <c r="R206" s="224"/>
      <c r="S206" s="224"/>
      <c r="T206" s="224"/>
      <c r="U206" s="224"/>
      <c r="V206" s="224"/>
      <c r="W206" s="224"/>
      <c r="X206" s="224"/>
      <c r="Y206" s="213"/>
      <c r="Z206" s="213"/>
      <c r="AA206" s="213"/>
      <c r="AB206" s="213"/>
      <c r="AC206" s="213"/>
      <c r="AD206" s="213"/>
      <c r="AE206" s="213"/>
      <c r="AF206" s="213"/>
      <c r="AG206" s="213" t="s">
        <v>275</v>
      </c>
      <c r="AH206" s="213">
        <v>0</v>
      </c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outlineLevel="1" x14ac:dyDescent="0.25">
      <c r="A207" s="220"/>
      <c r="B207" s="221"/>
      <c r="C207" s="259" t="s">
        <v>522</v>
      </c>
      <c r="D207" s="226"/>
      <c r="E207" s="227"/>
      <c r="F207" s="224"/>
      <c r="G207" s="224"/>
      <c r="H207" s="224"/>
      <c r="I207" s="224"/>
      <c r="J207" s="224"/>
      <c r="K207" s="224"/>
      <c r="L207" s="224"/>
      <c r="M207" s="224"/>
      <c r="N207" s="223"/>
      <c r="O207" s="223"/>
      <c r="P207" s="223"/>
      <c r="Q207" s="223"/>
      <c r="R207" s="224"/>
      <c r="S207" s="224"/>
      <c r="T207" s="224"/>
      <c r="U207" s="224"/>
      <c r="V207" s="224"/>
      <c r="W207" s="224"/>
      <c r="X207" s="224"/>
      <c r="Y207" s="213"/>
      <c r="Z207" s="213"/>
      <c r="AA207" s="213"/>
      <c r="AB207" s="213"/>
      <c r="AC207" s="213"/>
      <c r="AD207" s="213"/>
      <c r="AE207" s="213"/>
      <c r="AF207" s="213"/>
      <c r="AG207" s="213" t="s">
        <v>275</v>
      </c>
      <c r="AH207" s="213">
        <v>0</v>
      </c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outlineLevel="1" x14ac:dyDescent="0.25">
      <c r="A208" s="220"/>
      <c r="B208" s="221"/>
      <c r="C208" s="259" t="s">
        <v>625</v>
      </c>
      <c r="D208" s="226"/>
      <c r="E208" s="227">
        <v>21.68</v>
      </c>
      <c r="F208" s="224"/>
      <c r="G208" s="224"/>
      <c r="H208" s="224"/>
      <c r="I208" s="224"/>
      <c r="J208" s="224"/>
      <c r="K208" s="224"/>
      <c r="L208" s="224"/>
      <c r="M208" s="224"/>
      <c r="N208" s="223"/>
      <c r="O208" s="223"/>
      <c r="P208" s="223"/>
      <c r="Q208" s="223"/>
      <c r="R208" s="224"/>
      <c r="S208" s="224"/>
      <c r="T208" s="224"/>
      <c r="U208" s="224"/>
      <c r="V208" s="224"/>
      <c r="W208" s="224"/>
      <c r="X208" s="224"/>
      <c r="Y208" s="213"/>
      <c r="Z208" s="213"/>
      <c r="AA208" s="213"/>
      <c r="AB208" s="213"/>
      <c r="AC208" s="213"/>
      <c r="AD208" s="213"/>
      <c r="AE208" s="213"/>
      <c r="AF208" s="213"/>
      <c r="AG208" s="213" t="s">
        <v>275</v>
      </c>
      <c r="AH208" s="213">
        <v>0</v>
      </c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outlineLevel="1" x14ac:dyDescent="0.25">
      <c r="A209" s="242">
        <v>36</v>
      </c>
      <c r="B209" s="243" t="s">
        <v>626</v>
      </c>
      <c r="C209" s="258" t="s">
        <v>627</v>
      </c>
      <c r="D209" s="244" t="s">
        <v>381</v>
      </c>
      <c r="E209" s="245">
        <v>18.213999999999999</v>
      </c>
      <c r="F209" s="246"/>
      <c r="G209" s="247">
        <f>ROUND(E209*F209,2)</f>
        <v>0</v>
      </c>
      <c r="H209" s="246"/>
      <c r="I209" s="247">
        <f>ROUND(E209*H209,2)</f>
        <v>0</v>
      </c>
      <c r="J209" s="246"/>
      <c r="K209" s="247">
        <f>ROUND(E209*J209,2)</f>
        <v>0</v>
      </c>
      <c r="L209" s="247">
        <v>21</v>
      </c>
      <c r="M209" s="247">
        <f>G209*(1+L209/100)</f>
        <v>0</v>
      </c>
      <c r="N209" s="245">
        <v>6.6E-4</v>
      </c>
      <c r="O209" s="245">
        <f>ROUND(E209*N209,2)</f>
        <v>0.01</v>
      </c>
      <c r="P209" s="245">
        <v>0</v>
      </c>
      <c r="Q209" s="245">
        <f>ROUND(E209*P209,2)</f>
        <v>0</v>
      </c>
      <c r="R209" s="247"/>
      <c r="S209" s="247" t="s">
        <v>270</v>
      </c>
      <c r="T209" s="248" t="s">
        <v>271</v>
      </c>
      <c r="U209" s="224">
        <v>0</v>
      </c>
      <c r="V209" s="224">
        <f>ROUND(E209*U209,2)</f>
        <v>0</v>
      </c>
      <c r="W209" s="224"/>
      <c r="X209" s="224" t="s">
        <v>529</v>
      </c>
      <c r="Y209" s="213"/>
      <c r="Z209" s="213"/>
      <c r="AA209" s="213"/>
      <c r="AB209" s="213"/>
      <c r="AC209" s="213"/>
      <c r="AD209" s="213"/>
      <c r="AE209" s="213"/>
      <c r="AF209" s="213"/>
      <c r="AG209" s="213" t="s">
        <v>530</v>
      </c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5">
      <c r="A210" s="220"/>
      <c r="B210" s="221"/>
      <c r="C210" s="259" t="s">
        <v>628</v>
      </c>
      <c r="D210" s="226"/>
      <c r="E210" s="227"/>
      <c r="F210" s="224"/>
      <c r="G210" s="224"/>
      <c r="H210" s="224"/>
      <c r="I210" s="224"/>
      <c r="J210" s="224"/>
      <c r="K210" s="224"/>
      <c r="L210" s="224"/>
      <c r="M210" s="224"/>
      <c r="N210" s="223"/>
      <c r="O210" s="223"/>
      <c r="P210" s="223"/>
      <c r="Q210" s="223"/>
      <c r="R210" s="224"/>
      <c r="S210" s="224"/>
      <c r="T210" s="224"/>
      <c r="U210" s="224"/>
      <c r="V210" s="224"/>
      <c r="W210" s="224"/>
      <c r="X210" s="224"/>
      <c r="Y210" s="213"/>
      <c r="Z210" s="213"/>
      <c r="AA210" s="213"/>
      <c r="AB210" s="213"/>
      <c r="AC210" s="213"/>
      <c r="AD210" s="213"/>
      <c r="AE210" s="213"/>
      <c r="AF210" s="213"/>
      <c r="AG210" s="213" t="s">
        <v>275</v>
      </c>
      <c r="AH210" s="213">
        <v>0</v>
      </c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outlineLevel="1" x14ac:dyDescent="0.25">
      <c r="A211" s="220"/>
      <c r="B211" s="221"/>
      <c r="C211" s="259" t="s">
        <v>629</v>
      </c>
      <c r="D211" s="226"/>
      <c r="E211" s="227">
        <v>18.21</v>
      </c>
      <c r="F211" s="224"/>
      <c r="G211" s="224"/>
      <c r="H211" s="224"/>
      <c r="I211" s="224"/>
      <c r="J211" s="224"/>
      <c r="K211" s="224"/>
      <c r="L211" s="224"/>
      <c r="M211" s="224"/>
      <c r="N211" s="223"/>
      <c r="O211" s="223"/>
      <c r="P211" s="223"/>
      <c r="Q211" s="223"/>
      <c r="R211" s="224"/>
      <c r="S211" s="224"/>
      <c r="T211" s="224"/>
      <c r="U211" s="224"/>
      <c r="V211" s="224"/>
      <c r="W211" s="224"/>
      <c r="X211" s="224"/>
      <c r="Y211" s="213"/>
      <c r="Z211" s="213"/>
      <c r="AA211" s="213"/>
      <c r="AB211" s="213"/>
      <c r="AC211" s="213"/>
      <c r="AD211" s="213"/>
      <c r="AE211" s="213"/>
      <c r="AF211" s="213"/>
      <c r="AG211" s="213" t="s">
        <v>275</v>
      </c>
      <c r="AH211" s="213">
        <v>0</v>
      </c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outlineLevel="1" x14ac:dyDescent="0.25">
      <c r="A212" s="242">
        <v>37</v>
      </c>
      <c r="B212" s="243" t="s">
        <v>630</v>
      </c>
      <c r="C212" s="258" t="s">
        <v>631</v>
      </c>
      <c r="D212" s="244" t="s">
        <v>381</v>
      </c>
      <c r="E212" s="245">
        <v>43.366</v>
      </c>
      <c r="F212" s="246"/>
      <c r="G212" s="247">
        <f>ROUND(E212*F212,2)</f>
        <v>0</v>
      </c>
      <c r="H212" s="246"/>
      <c r="I212" s="247">
        <f>ROUND(E212*H212,2)</f>
        <v>0</v>
      </c>
      <c r="J212" s="246"/>
      <c r="K212" s="247">
        <f>ROUND(E212*J212,2)</f>
        <v>0</v>
      </c>
      <c r="L212" s="247">
        <v>21</v>
      </c>
      <c r="M212" s="247">
        <f>G212*(1+L212/100)</f>
        <v>0</v>
      </c>
      <c r="N212" s="245">
        <v>8.0000000000000004E-4</v>
      </c>
      <c r="O212" s="245">
        <f>ROUND(E212*N212,2)</f>
        <v>0.03</v>
      </c>
      <c r="P212" s="245">
        <v>0</v>
      </c>
      <c r="Q212" s="245">
        <f>ROUND(E212*P212,2)</f>
        <v>0</v>
      </c>
      <c r="R212" s="247"/>
      <c r="S212" s="247" t="s">
        <v>270</v>
      </c>
      <c r="T212" s="248" t="s">
        <v>271</v>
      </c>
      <c r="U212" s="224">
        <v>0</v>
      </c>
      <c r="V212" s="224">
        <f>ROUND(E212*U212,2)</f>
        <v>0</v>
      </c>
      <c r="W212" s="224"/>
      <c r="X212" s="224" t="s">
        <v>529</v>
      </c>
      <c r="Y212" s="213"/>
      <c r="Z212" s="213"/>
      <c r="AA212" s="213"/>
      <c r="AB212" s="213"/>
      <c r="AC212" s="213"/>
      <c r="AD212" s="213"/>
      <c r="AE212" s="213"/>
      <c r="AF212" s="213"/>
      <c r="AG212" s="213" t="s">
        <v>530</v>
      </c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</row>
    <row r="213" spans="1:60" outlineLevel="1" x14ac:dyDescent="0.25">
      <c r="A213" s="220"/>
      <c r="B213" s="221"/>
      <c r="C213" s="259" t="s">
        <v>632</v>
      </c>
      <c r="D213" s="226"/>
      <c r="E213" s="227"/>
      <c r="F213" s="224"/>
      <c r="G213" s="224"/>
      <c r="H213" s="224"/>
      <c r="I213" s="224"/>
      <c r="J213" s="224"/>
      <c r="K213" s="224"/>
      <c r="L213" s="224"/>
      <c r="M213" s="224"/>
      <c r="N213" s="223"/>
      <c r="O213" s="223"/>
      <c r="P213" s="223"/>
      <c r="Q213" s="223"/>
      <c r="R213" s="224"/>
      <c r="S213" s="224"/>
      <c r="T213" s="224"/>
      <c r="U213" s="224"/>
      <c r="V213" s="224"/>
      <c r="W213" s="224"/>
      <c r="X213" s="224"/>
      <c r="Y213" s="213"/>
      <c r="Z213" s="213"/>
      <c r="AA213" s="213"/>
      <c r="AB213" s="213"/>
      <c r="AC213" s="213"/>
      <c r="AD213" s="213"/>
      <c r="AE213" s="213"/>
      <c r="AF213" s="213"/>
      <c r="AG213" s="213" t="s">
        <v>275</v>
      </c>
      <c r="AH213" s="213">
        <v>0</v>
      </c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1" x14ac:dyDescent="0.25">
      <c r="A214" s="220"/>
      <c r="B214" s="221"/>
      <c r="C214" s="259" t="s">
        <v>633</v>
      </c>
      <c r="D214" s="226"/>
      <c r="E214" s="227">
        <v>43.37</v>
      </c>
      <c r="F214" s="224"/>
      <c r="G214" s="224"/>
      <c r="H214" s="224"/>
      <c r="I214" s="224"/>
      <c r="J214" s="224"/>
      <c r="K214" s="224"/>
      <c r="L214" s="224"/>
      <c r="M214" s="224"/>
      <c r="N214" s="223"/>
      <c r="O214" s="223"/>
      <c r="P214" s="223"/>
      <c r="Q214" s="223"/>
      <c r="R214" s="224"/>
      <c r="S214" s="224"/>
      <c r="T214" s="224"/>
      <c r="U214" s="224"/>
      <c r="V214" s="224"/>
      <c r="W214" s="224"/>
      <c r="X214" s="224"/>
      <c r="Y214" s="213"/>
      <c r="Z214" s="213"/>
      <c r="AA214" s="213"/>
      <c r="AB214" s="213"/>
      <c r="AC214" s="213"/>
      <c r="AD214" s="213"/>
      <c r="AE214" s="213"/>
      <c r="AF214" s="213"/>
      <c r="AG214" s="213" t="s">
        <v>275</v>
      </c>
      <c r="AH214" s="213">
        <v>0</v>
      </c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ht="20" outlineLevel="1" x14ac:dyDescent="0.25">
      <c r="A215" s="242">
        <v>38</v>
      </c>
      <c r="B215" s="243" t="s">
        <v>634</v>
      </c>
      <c r="C215" s="258" t="s">
        <v>635</v>
      </c>
      <c r="D215" s="244" t="s">
        <v>269</v>
      </c>
      <c r="E215" s="245">
        <v>21.683</v>
      </c>
      <c r="F215" s="246"/>
      <c r="G215" s="247">
        <f>ROUND(E215*F215,2)</f>
        <v>0</v>
      </c>
      <c r="H215" s="246"/>
      <c r="I215" s="247">
        <f>ROUND(E215*H215,2)</f>
        <v>0</v>
      </c>
      <c r="J215" s="246"/>
      <c r="K215" s="247">
        <f>ROUND(E215*J215,2)</f>
        <v>0</v>
      </c>
      <c r="L215" s="247">
        <v>21</v>
      </c>
      <c r="M215" s="247">
        <f>G215*(1+L215/100)</f>
        <v>0</v>
      </c>
      <c r="N215" s="245">
        <v>0</v>
      </c>
      <c r="O215" s="245">
        <f>ROUND(E215*N215,2)</f>
        <v>0</v>
      </c>
      <c r="P215" s="245">
        <v>0</v>
      </c>
      <c r="Q215" s="245">
        <f>ROUND(E215*P215,2)</f>
        <v>0</v>
      </c>
      <c r="R215" s="247"/>
      <c r="S215" s="247" t="s">
        <v>270</v>
      </c>
      <c r="T215" s="248" t="s">
        <v>271</v>
      </c>
      <c r="U215" s="224">
        <v>0</v>
      </c>
      <c r="V215" s="224">
        <f>ROUND(E215*U215,2)</f>
        <v>0</v>
      </c>
      <c r="W215" s="224"/>
      <c r="X215" s="224" t="s">
        <v>272</v>
      </c>
      <c r="Y215" s="213"/>
      <c r="Z215" s="213"/>
      <c r="AA215" s="213"/>
      <c r="AB215" s="213"/>
      <c r="AC215" s="213"/>
      <c r="AD215" s="213"/>
      <c r="AE215" s="213"/>
      <c r="AF215" s="213"/>
      <c r="AG215" s="213" t="s">
        <v>366</v>
      </c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5">
      <c r="A216" s="220"/>
      <c r="B216" s="221"/>
      <c r="C216" s="259" t="s">
        <v>636</v>
      </c>
      <c r="D216" s="226"/>
      <c r="E216" s="227"/>
      <c r="F216" s="224"/>
      <c r="G216" s="224"/>
      <c r="H216" s="224"/>
      <c r="I216" s="224"/>
      <c r="J216" s="224"/>
      <c r="K216" s="224"/>
      <c r="L216" s="224"/>
      <c r="M216" s="224"/>
      <c r="N216" s="223"/>
      <c r="O216" s="223"/>
      <c r="P216" s="223"/>
      <c r="Q216" s="223"/>
      <c r="R216" s="224"/>
      <c r="S216" s="224"/>
      <c r="T216" s="224"/>
      <c r="U216" s="224"/>
      <c r="V216" s="224"/>
      <c r="W216" s="224"/>
      <c r="X216" s="224"/>
      <c r="Y216" s="213"/>
      <c r="Z216" s="213"/>
      <c r="AA216" s="213"/>
      <c r="AB216" s="213"/>
      <c r="AC216" s="213"/>
      <c r="AD216" s="213"/>
      <c r="AE216" s="213"/>
      <c r="AF216" s="213"/>
      <c r="AG216" s="213" t="s">
        <v>275</v>
      </c>
      <c r="AH216" s="213">
        <v>0</v>
      </c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1" x14ac:dyDescent="0.25">
      <c r="A217" s="220"/>
      <c r="B217" s="221"/>
      <c r="C217" s="259" t="s">
        <v>600</v>
      </c>
      <c r="D217" s="226"/>
      <c r="E217" s="227"/>
      <c r="F217" s="224"/>
      <c r="G217" s="224"/>
      <c r="H217" s="224"/>
      <c r="I217" s="224"/>
      <c r="J217" s="224"/>
      <c r="K217" s="224"/>
      <c r="L217" s="224"/>
      <c r="M217" s="224"/>
      <c r="N217" s="223"/>
      <c r="O217" s="223"/>
      <c r="P217" s="223"/>
      <c r="Q217" s="223"/>
      <c r="R217" s="224"/>
      <c r="S217" s="224"/>
      <c r="T217" s="224"/>
      <c r="U217" s="224"/>
      <c r="V217" s="224"/>
      <c r="W217" s="224"/>
      <c r="X217" s="224"/>
      <c r="Y217" s="213"/>
      <c r="Z217" s="213"/>
      <c r="AA217" s="213"/>
      <c r="AB217" s="213"/>
      <c r="AC217" s="213"/>
      <c r="AD217" s="213"/>
      <c r="AE217" s="213"/>
      <c r="AF217" s="213"/>
      <c r="AG217" s="213" t="s">
        <v>275</v>
      </c>
      <c r="AH217" s="213">
        <v>0</v>
      </c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outlineLevel="1" x14ac:dyDescent="0.25">
      <c r="A218" s="220"/>
      <c r="B218" s="221"/>
      <c r="C218" s="259" t="s">
        <v>283</v>
      </c>
      <c r="D218" s="226"/>
      <c r="E218" s="227"/>
      <c r="F218" s="224"/>
      <c r="G218" s="224"/>
      <c r="H218" s="224"/>
      <c r="I218" s="224"/>
      <c r="J218" s="224"/>
      <c r="K218" s="224"/>
      <c r="L218" s="224"/>
      <c r="M218" s="224"/>
      <c r="N218" s="223"/>
      <c r="O218" s="223"/>
      <c r="P218" s="223"/>
      <c r="Q218" s="223"/>
      <c r="R218" s="224"/>
      <c r="S218" s="224"/>
      <c r="T218" s="224"/>
      <c r="U218" s="224"/>
      <c r="V218" s="224"/>
      <c r="W218" s="224"/>
      <c r="X218" s="224"/>
      <c r="Y218" s="213"/>
      <c r="Z218" s="213"/>
      <c r="AA218" s="213"/>
      <c r="AB218" s="213"/>
      <c r="AC218" s="213"/>
      <c r="AD218" s="213"/>
      <c r="AE218" s="213"/>
      <c r="AF218" s="213"/>
      <c r="AG218" s="213" t="s">
        <v>275</v>
      </c>
      <c r="AH218" s="213">
        <v>0</v>
      </c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outlineLevel="1" x14ac:dyDescent="0.25">
      <c r="A219" s="220"/>
      <c r="B219" s="221"/>
      <c r="C219" s="259" t="s">
        <v>521</v>
      </c>
      <c r="D219" s="226"/>
      <c r="E219" s="227"/>
      <c r="F219" s="224"/>
      <c r="G219" s="224"/>
      <c r="H219" s="224"/>
      <c r="I219" s="224"/>
      <c r="J219" s="224"/>
      <c r="K219" s="224"/>
      <c r="L219" s="224"/>
      <c r="M219" s="224"/>
      <c r="N219" s="223"/>
      <c r="O219" s="223"/>
      <c r="P219" s="223"/>
      <c r="Q219" s="223"/>
      <c r="R219" s="224"/>
      <c r="S219" s="224"/>
      <c r="T219" s="224"/>
      <c r="U219" s="224"/>
      <c r="V219" s="224"/>
      <c r="W219" s="224"/>
      <c r="X219" s="224"/>
      <c r="Y219" s="213"/>
      <c r="Z219" s="213"/>
      <c r="AA219" s="213"/>
      <c r="AB219" s="213"/>
      <c r="AC219" s="213"/>
      <c r="AD219" s="213"/>
      <c r="AE219" s="213"/>
      <c r="AF219" s="213"/>
      <c r="AG219" s="213" t="s">
        <v>275</v>
      </c>
      <c r="AH219" s="213">
        <v>0</v>
      </c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outlineLevel="1" x14ac:dyDescent="0.25">
      <c r="A220" s="220"/>
      <c r="B220" s="221"/>
      <c r="C220" s="259" t="s">
        <v>286</v>
      </c>
      <c r="D220" s="226"/>
      <c r="E220" s="227"/>
      <c r="F220" s="224"/>
      <c r="G220" s="224"/>
      <c r="H220" s="224"/>
      <c r="I220" s="224"/>
      <c r="J220" s="224"/>
      <c r="K220" s="224"/>
      <c r="L220" s="224"/>
      <c r="M220" s="224"/>
      <c r="N220" s="223"/>
      <c r="O220" s="223"/>
      <c r="P220" s="223"/>
      <c r="Q220" s="223"/>
      <c r="R220" s="224"/>
      <c r="S220" s="224"/>
      <c r="T220" s="224"/>
      <c r="U220" s="224"/>
      <c r="V220" s="224"/>
      <c r="W220" s="224"/>
      <c r="X220" s="224"/>
      <c r="Y220" s="213"/>
      <c r="Z220" s="213"/>
      <c r="AA220" s="213"/>
      <c r="AB220" s="213"/>
      <c r="AC220" s="213"/>
      <c r="AD220" s="213"/>
      <c r="AE220" s="213"/>
      <c r="AF220" s="213"/>
      <c r="AG220" s="213" t="s">
        <v>275</v>
      </c>
      <c r="AH220" s="213">
        <v>0</v>
      </c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</row>
    <row r="221" spans="1:60" outlineLevel="1" x14ac:dyDescent="0.25">
      <c r="A221" s="220"/>
      <c r="B221" s="221"/>
      <c r="C221" s="259" t="s">
        <v>522</v>
      </c>
      <c r="D221" s="226"/>
      <c r="E221" s="227"/>
      <c r="F221" s="224"/>
      <c r="G221" s="224"/>
      <c r="H221" s="224"/>
      <c r="I221" s="224"/>
      <c r="J221" s="224"/>
      <c r="K221" s="224"/>
      <c r="L221" s="224"/>
      <c r="M221" s="224"/>
      <c r="N221" s="223"/>
      <c r="O221" s="223"/>
      <c r="P221" s="223"/>
      <c r="Q221" s="223"/>
      <c r="R221" s="224"/>
      <c r="S221" s="224"/>
      <c r="T221" s="224"/>
      <c r="U221" s="224"/>
      <c r="V221" s="224"/>
      <c r="W221" s="224"/>
      <c r="X221" s="224"/>
      <c r="Y221" s="213"/>
      <c r="Z221" s="213"/>
      <c r="AA221" s="213"/>
      <c r="AB221" s="213"/>
      <c r="AC221" s="213"/>
      <c r="AD221" s="213"/>
      <c r="AE221" s="213"/>
      <c r="AF221" s="213"/>
      <c r="AG221" s="213" t="s">
        <v>275</v>
      </c>
      <c r="AH221" s="213">
        <v>0</v>
      </c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1" x14ac:dyDescent="0.25">
      <c r="A222" s="220"/>
      <c r="B222" s="221"/>
      <c r="C222" s="259" t="s">
        <v>625</v>
      </c>
      <c r="D222" s="226"/>
      <c r="E222" s="227">
        <v>21.68</v>
      </c>
      <c r="F222" s="224"/>
      <c r="G222" s="224"/>
      <c r="H222" s="224"/>
      <c r="I222" s="224"/>
      <c r="J222" s="224"/>
      <c r="K222" s="224"/>
      <c r="L222" s="224"/>
      <c r="M222" s="224"/>
      <c r="N222" s="223"/>
      <c r="O222" s="223"/>
      <c r="P222" s="223"/>
      <c r="Q222" s="223"/>
      <c r="R222" s="224"/>
      <c r="S222" s="224"/>
      <c r="T222" s="224"/>
      <c r="U222" s="224"/>
      <c r="V222" s="224"/>
      <c r="W222" s="224"/>
      <c r="X222" s="224"/>
      <c r="Y222" s="213"/>
      <c r="Z222" s="213"/>
      <c r="AA222" s="213"/>
      <c r="AB222" s="213"/>
      <c r="AC222" s="213"/>
      <c r="AD222" s="213"/>
      <c r="AE222" s="213"/>
      <c r="AF222" s="213"/>
      <c r="AG222" s="213" t="s">
        <v>275</v>
      </c>
      <c r="AH222" s="213">
        <v>0</v>
      </c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outlineLevel="1" x14ac:dyDescent="0.25">
      <c r="A223" s="242">
        <v>39</v>
      </c>
      <c r="B223" s="243" t="s">
        <v>637</v>
      </c>
      <c r="C223" s="258" t="s">
        <v>638</v>
      </c>
      <c r="D223" s="244" t="s">
        <v>269</v>
      </c>
      <c r="E223" s="245">
        <v>22.117000000000001</v>
      </c>
      <c r="F223" s="246"/>
      <c r="G223" s="247">
        <f>ROUND(E223*F223,2)</f>
        <v>0</v>
      </c>
      <c r="H223" s="246"/>
      <c r="I223" s="247">
        <f>ROUND(E223*H223,2)</f>
        <v>0</v>
      </c>
      <c r="J223" s="246"/>
      <c r="K223" s="247">
        <f>ROUND(E223*J223,2)</f>
        <v>0</v>
      </c>
      <c r="L223" s="247">
        <v>21</v>
      </c>
      <c r="M223" s="247">
        <f>G223*(1+L223/100)</f>
        <v>0</v>
      </c>
      <c r="N223" s="245">
        <v>4.4999999999999997E-3</v>
      </c>
      <c r="O223" s="245">
        <f>ROUND(E223*N223,2)</f>
        <v>0.1</v>
      </c>
      <c r="P223" s="245">
        <v>0</v>
      </c>
      <c r="Q223" s="245">
        <f>ROUND(E223*P223,2)</f>
        <v>0</v>
      </c>
      <c r="R223" s="247"/>
      <c r="S223" s="247" t="s">
        <v>270</v>
      </c>
      <c r="T223" s="248" t="s">
        <v>271</v>
      </c>
      <c r="U223" s="224">
        <v>0</v>
      </c>
      <c r="V223" s="224">
        <f>ROUND(E223*U223,2)</f>
        <v>0</v>
      </c>
      <c r="W223" s="224"/>
      <c r="X223" s="224" t="s">
        <v>529</v>
      </c>
      <c r="Y223" s="213"/>
      <c r="Z223" s="213"/>
      <c r="AA223" s="213"/>
      <c r="AB223" s="213"/>
      <c r="AC223" s="213"/>
      <c r="AD223" s="213"/>
      <c r="AE223" s="213"/>
      <c r="AF223" s="213"/>
      <c r="AG223" s="213" t="s">
        <v>530</v>
      </c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1" x14ac:dyDescent="0.25">
      <c r="A224" s="220"/>
      <c r="B224" s="221"/>
      <c r="C224" s="259" t="s">
        <v>639</v>
      </c>
      <c r="D224" s="226"/>
      <c r="E224" s="227"/>
      <c r="F224" s="224"/>
      <c r="G224" s="224"/>
      <c r="H224" s="224"/>
      <c r="I224" s="224"/>
      <c r="J224" s="224"/>
      <c r="K224" s="224"/>
      <c r="L224" s="224"/>
      <c r="M224" s="224"/>
      <c r="N224" s="223"/>
      <c r="O224" s="223"/>
      <c r="P224" s="223"/>
      <c r="Q224" s="223"/>
      <c r="R224" s="224"/>
      <c r="S224" s="224"/>
      <c r="T224" s="224"/>
      <c r="U224" s="224"/>
      <c r="V224" s="224"/>
      <c r="W224" s="224"/>
      <c r="X224" s="224"/>
      <c r="Y224" s="213"/>
      <c r="Z224" s="213"/>
      <c r="AA224" s="213"/>
      <c r="AB224" s="213"/>
      <c r="AC224" s="213"/>
      <c r="AD224" s="213"/>
      <c r="AE224" s="213"/>
      <c r="AF224" s="213"/>
      <c r="AG224" s="213" t="s">
        <v>275</v>
      </c>
      <c r="AH224" s="213">
        <v>0</v>
      </c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1" x14ac:dyDescent="0.25">
      <c r="A225" s="220"/>
      <c r="B225" s="221"/>
      <c r="C225" s="259" t="s">
        <v>640</v>
      </c>
      <c r="D225" s="226"/>
      <c r="E225" s="227">
        <v>22.12</v>
      </c>
      <c r="F225" s="224"/>
      <c r="G225" s="224"/>
      <c r="H225" s="224"/>
      <c r="I225" s="224"/>
      <c r="J225" s="224"/>
      <c r="K225" s="224"/>
      <c r="L225" s="224"/>
      <c r="M225" s="224"/>
      <c r="N225" s="223"/>
      <c r="O225" s="223"/>
      <c r="P225" s="223"/>
      <c r="Q225" s="223"/>
      <c r="R225" s="224"/>
      <c r="S225" s="224"/>
      <c r="T225" s="224"/>
      <c r="U225" s="224"/>
      <c r="V225" s="224"/>
      <c r="W225" s="224"/>
      <c r="X225" s="224"/>
      <c r="Y225" s="213"/>
      <c r="Z225" s="213"/>
      <c r="AA225" s="213"/>
      <c r="AB225" s="213"/>
      <c r="AC225" s="213"/>
      <c r="AD225" s="213"/>
      <c r="AE225" s="213"/>
      <c r="AF225" s="213"/>
      <c r="AG225" s="213" t="s">
        <v>275</v>
      </c>
      <c r="AH225" s="213">
        <v>0</v>
      </c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ht="30" outlineLevel="1" x14ac:dyDescent="0.25">
      <c r="A226" s="242">
        <v>40</v>
      </c>
      <c r="B226" s="243" t="s">
        <v>641</v>
      </c>
      <c r="C226" s="258" t="s">
        <v>642</v>
      </c>
      <c r="D226" s="244" t="s">
        <v>347</v>
      </c>
      <c r="E226" s="245">
        <v>3.0270000000000001</v>
      </c>
      <c r="F226" s="246"/>
      <c r="G226" s="247">
        <f>ROUND(E226*F226,2)</f>
        <v>0</v>
      </c>
      <c r="H226" s="246"/>
      <c r="I226" s="247">
        <f>ROUND(E226*H226,2)</f>
        <v>0</v>
      </c>
      <c r="J226" s="246"/>
      <c r="K226" s="247">
        <f>ROUND(E226*J226,2)</f>
        <v>0</v>
      </c>
      <c r="L226" s="247">
        <v>21</v>
      </c>
      <c r="M226" s="247">
        <f>G226*(1+L226/100)</f>
        <v>0</v>
      </c>
      <c r="N226" s="245">
        <v>0</v>
      </c>
      <c r="O226" s="245">
        <f>ROUND(E226*N226,2)</f>
        <v>0</v>
      </c>
      <c r="P226" s="245">
        <v>0</v>
      </c>
      <c r="Q226" s="245">
        <f>ROUND(E226*P226,2)</f>
        <v>0</v>
      </c>
      <c r="R226" s="247"/>
      <c r="S226" s="247" t="s">
        <v>270</v>
      </c>
      <c r="T226" s="248" t="s">
        <v>271</v>
      </c>
      <c r="U226" s="224">
        <v>0</v>
      </c>
      <c r="V226" s="224">
        <f>ROUND(E226*U226,2)</f>
        <v>0</v>
      </c>
      <c r="W226" s="224"/>
      <c r="X226" s="224" t="s">
        <v>272</v>
      </c>
      <c r="Y226" s="213"/>
      <c r="Z226" s="213"/>
      <c r="AA226" s="213"/>
      <c r="AB226" s="213"/>
      <c r="AC226" s="213"/>
      <c r="AD226" s="213"/>
      <c r="AE226" s="213"/>
      <c r="AF226" s="213"/>
      <c r="AG226" s="213" t="s">
        <v>366</v>
      </c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1" x14ac:dyDescent="0.25">
      <c r="A227" s="220"/>
      <c r="B227" s="221"/>
      <c r="C227" s="261" t="s">
        <v>643</v>
      </c>
      <c r="D227" s="256"/>
      <c r="E227" s="256"/>
      <c r="F227" s="256"/>
      <c r="G227" s="256"/>
      <c r="H227" s="224"/>
      <c r="I227" s="224"/>
      <c r="J227" s="224"/>
      <c r="K227" s="224"/>
      <c r="L227" s="224"/>
      <c r="M227" s="224"/>
      <c r="N227" s="223"/>
      <c r="O227" s="223"/>
      <c r="P227" s="223"/>
      <c r="Q227" s="223"/>
      <c r="R227" s="224"/>
      <c r="S227" s="224"/>
      <c r="T227" s="224"/>
      <c r="U227" s="224"/>
      <c r="V227" s="224"/>
      <c r="W227" s="224"/>
      <c r="X227" s="224"/>
      <c r="Y227" s="213"/>
      <c r="Z227" s="213"/>
      <c r="AA227" s="213"/>
      <c r="AB227" s="213"/>
      <c r="AC227" s="213"/>
      <c r="AD227" s="213"/>
      <c r="AE227" s="213"/>
      <c r="AF227" s="213"/>
      <c r="AG227" s="213" t="s">
        <v>355</v>
      </c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ht="30" outlineLevel="1" x14ac:dyDescent="0.25">
      <c r="A228" s="242">
        <v>41</v>
      </c>
      <c r="B228" s="243" t="s">
        <v>644</v>
      </c>
      <c r="C228" s="258" t="s">
        <v>645</v>
      </c>
      <c r="D228" s="244" t="s">
        <v>347</v>
      </c>
      <c r="E228" s="245">
        <v>3.0270000000000001</v>
      </c>
      <c r="F228" s="246"/>
      <c r="G228" s="247">
        <f>ROUND(E228*F228,2)</f>
        <v>0</v>
      </c>
      <c r="H228" s="246"/>
      <c r="I228" s="247">
        <f>ROUND(E228*H228,2)</f>
        <v>0</v>
      </c>
      <c r="J228" s="246"/>
      <c r="K228" s="247">
        <f>ROUND(E228*J228,2)</f>
        <v>0</v>
      </c>
      <c r="L228" s="247">
        <v>21</v>
      </c>
      <c r="M228" s="247">
        <f>G228*(1+L228/100)</f>
        <v>0</v>
      </c>
      <c r="N228" s="245">
        <v>0</v>
      </c>
      <c r="O228" s="245">
        <f>ROUND(E228*N228,2)</f>
        <v>0</v>
      </c>
      <c r="P228" s="245">
        <v>0</v>
      </c>
      <c r="Q228" s="245">
        <f>ROUND(E228*P228,2)</f>
        <v>0</v>
      </c>
      <c r="R228" s="247"/>
      <c r="S228" s="247" t="s">
        <v>270</v>
      </c>
      <c r="T228" s="248" t="s">
        <v>271</v>
      </c>
      <c r="U228" s="224">
        <v>0</v>
      </c>
      <c r="V228" s="224">
        <f>ROUND(E228*U228,2)</f>
        <v>0</v>
      </c>
      <c r="W228" s="224"/>
      <c r="X228" s="224" t="s">
        <v>272</v>
      </c>
      <c r="Y228" s="213"/>
      <c r="Z228" s="213"/>
      <c r="AA228" s="213"/>
      <c r="AB228" s="213"/>
      <c r="AC228" s="213"/>
      <c r="AD228" s="213"/>
      <c r="AE228" s="213"/>
      <c r="AF228" s="213"/>
      <c r="AG228" s="213" t="s">
        <v>366</v>
      </c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outlineLevel="1" x14ac:dyDescent="0.25">
      <c r="A229" s="220"/>
      <c r="B229" s="221"/>
      <c r="C229" s="261" t="s">
        <v>646</v>
      </c>
      <c r="D229" s="256"/>
      <c r="E229" s="256"/>
      <c r="F229" s="256"/>
      <c r="G229" s="256"/>
      <c r="H229" s="224"/>
      <c r="I229" s="224"/>
      <c r="J229" s="224"/>
      <c r="K229" s="224"/>
      <c r="L229" s="224"/>
      <c r="M229" s="224"/>
      <c r="N229" s="223"/>
      <c r="O229" s="223"/>
      <c r="P229" s="223"/>
      <c r="Q229" s="223"/>
      <c r="R229" s="224"/>
      <c r="S229" s="224"/>
      <c r="T229" s="224"/>
      <c r="U229" s="224"/>
      <c r="V229" s="224"/>
      <c r="W229" s="224"/>
      <c r="X229" s="224"/>
      <c r="Y229" s="213"/>
      <c r="Z229" s="213"/>
      <c r="AA229" s="213"/>
      <c r="AB229" s="213"/>
      <c r="AC229" s="213"/>
      <c r="AD229" s="213"/>
      <c r="AE229" s="213"/>
      <c r="AF229" s="213"/>
      <c r="AG229" s="213" t="s">
        <v>355</v>
      </c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</row>
    <row r="230" spans="1:60" ht="13" x14ac:dyDescent="0.25">
      <c r="A230" s="232" t="s">
        <v>265</v>
      </c>
      <c r="B230" s="233" t="s">
        <v>205</v>
      </c>
      <c r="C230" s="257" t="s">
        <v>206</v>
      </c>
      <c r="D230" s="234"/>
      <c r="E230" s="235"/>
      <c r="F230" s="236"/>
      <c r="G230" s="236">
        <f>SUMIF(AG231:AG237,"&lt;&gt;NOR",G231:G237)</f>
        <v>0</v>
      </c>
      <c r="H230" s="236"/>
      <c r="I230" s="236">
        <f>SUM(I231:I237)</f>
        <v>0</v>
      </c>
      <c r="J230" s="236"/>
      <c r="K230" s="236">
        <f>SUM(K231:K237)</f>
        <v>0</v>
      </c>
      <c r="L230" s="236"/>
      <c r="M230" s="236">
        <f>SUM(M231:M237)</f>
        <v>0</v>
      </c>
      <c r="N230" s="235"/>
      <c r="O230" s="235">
        <f>SUM(O231:O237)</f>
        <v>0.11</v>
      </c>
      <c r="P230" s="235"/>
      <c r="Q230" s="235">
        <f>SUM(Q231:Q237)</f>
        <v>0</v>
      </c>
      <c r="R230" s="236"/>
      <c r="S230" s="236"/>
      <c r="T230" s="237"/>
      <c r="U230" s="231"/>
      <c r="V230" s="231">
        <f>SUM(V231:V237)</f>
        <v>0</v>
      </c>
      <c r="W230" s="231"/>
      <c r="X230" s="231"/>
      <c r="AG230" t="s">
        <v>266</v>
      </c>
    </row>
    <row r="231" spans="1:60" ht="20" outlineLevel="1" x14ac:dyDescent="0.25">
      <c r="A231" s="242">
        <v>42</v>
      </c>
      <c r="B231" s="243" t="s">
        <v>647</v>
      </c>
      <c r="C231" s="258" t="s">
        <v>648</v>
      </c>
      <c r="D231" s="244" t="s">
        <v>381</v>
      </c>
      <c r="E231" s="245">
        <v>61.2</v>
      </c>
      <c r="F231" s="246"/>
      <c r="G231" s="247">
        <f>ROUND(E231*F231,2)</f>
        <v>0</v>
      </c>
      <c r="H231" s="246"/>
      <c r="I231" s="247">
        <f>ROUND(E231*H231,2)</f>
        <v>0</v>
      </c>
      <c r="J231" s="246"/>
      <c r="K231" s="247">
        <f>ROUND(E231*J231,2)</f>
        <v>0</v>
      </c>
      <c r="L231" s="247">
        <v>21</v>
      </c>
      <c r="M231" s="247">
        <f>G231*(1+L231/100)</f>
        <v>0</v>
      </c>
      <c r="N231" s="245">
        <v>1.7899999999999999E-3</v>
      </c>
      <c r="O231" s="245">
        <f>ROUND(E231*N231,2)</f>
        <v>0.11</v>
      </c>
      <c r="P231" s="245">
        <v>0</v>
      </c>
      <c r="Q231" s="245">
        <f>ROUND(E231*P231,2)</f>
        <v>0</v>
      </c>
      <c r="R231" s="247"/>
      <c r="S231" s="247" t="s">
        <v>270</v>
      </c>
      <c r="T231" s="248" t="s">
        <v>271</v>
      </c>
      <c r="U231" s="224">
        <v>0</v>
      </c>
      <c r="V231" s="224">
        <f>ROUND(E231*U231,2)</f>
        <v>0</v>
      </c>
      <c r="W231" s="224"/>
      <c r="X231" s="224" t="s">
        <v>272</v>
      </c>
      <c r="Y231" s="213"/>
      <c r="Z231" s="213"/>
      <c r="AA231" s="213"/>
      <c r="AB231" s="213"/>
      <c r="AC231" s="213"/>
      <c r="AD231" s="213"/>
      <c r="AE231" s="213"/>
      <c r="AF231" s="213"/>
      <c r="AG231" s="213" t="s">
        <v>366</v>
      </c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1" x14ac:dyDescent="0.25">
      <c r="A232" s="220"/>
      <c r="B232" s="221"/>
      <c r="C232" s="259" t="s">
        <v>649</v>
      </c>
      <c r="D232" s="226"/>
      <c r="E232" s="227"/>
      <c r="F232" s="224"/>
      <c r="G232" s="224"/>
      <c r="H232" s="224"/>
      <c r="I232" s="224"/>
      <c r="J232" s="224"/>
      <c r="K232" s="224"/>
      <c r="L232" s="224"/>
      <c r="M232" s="224"/>
      <c r="N232" s="223"/>
      <c r="O232" s="223"/>
      <c r="P232" s="223"/>
      <c r="Q232" s="223"/>
      <c r="R232" s="224"/>
      <c r="S232" s="224"/>
      <c r="T232" s="224"/>
      <c r="U232" s="224"/>
      <c r="V232" s="224"/>
      <c r="W232" s="224"/>
      <c r="X232" s="224"/>
      <c r="Y232" s="213"/>
      <c r="Z232" s="213"/>
      <c r="AA232" s="213"/>
      <c r="AB232" s="213"/>
      <c r="AC232" s="213"/>
      <c r="AD232" s="213"/>
      <c r="AE232" s="213"/>
      <c r="AF232" s="213"/>
      <c r="AG232" s="213" t="s">
        <v>275</v>
      </c>
      <c r="AH232" s="213">
        <v>0</v>
      </c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outlineLevel="1" x14ac:dyDescent="0.25">
      <c r="A233" s="220"/>
      <c r="B233" s="221"/>
      <c r="C233" s="259" t="s">
        <v>650</v>
      </c>
      <c r="D233" s="226"/>
      <c r="E233" s="227"/>
      <c r="F233" s="224"/>
      <c r="G233" s="224"/>
      <c r="H233" s="224"/>
      <c r="I233" s="224"/>
      <c r="J233" s="224"/>
      <c r="K233" s="224"/>
      <c r="L233" s="224"/>
      <c r="M233" s="224"/>
      <c r="N233" s="223"/>
      <c r="O233" s="223"/>
      <c r="P233" s="223"/>
      <c r="Q233" s="223"/>
      <c r="R233" s="224"/>
      <c r="S233" s="224"/>
      <c r="T233" s="224"/>
      <c r="U233" s="224"/>
      <c r="V233" s="224"/>
      <c r="W233" s="224"/>
      <c r="X233" s="224"/>
      <c r="Y233" s="213"/>
      <c r="Z233" s="213"/>
      <c r="AA233" s="213"/>
      <c r="AB233" s="213"/>
      <c r="AC233" s="213"/>
      <c r="AD233" s="213"/>
      <c r="AE233" s="213"/>
      <c r="AF233" s="213"/>
      <c r="AG233" s="213" t="s">
        <v>275</v>
      </c>
      <c r="AH233" s="213">
        <v>0</v>
      </c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</row>
    <row r="234" spans="1:60" outlineLevel="1" x14ac:dyDescent="0.25">
      <c r="A234" s="220"/>
      <c r="B234" s="221"/>
      <c r="C234" s="259" t="s">
        <v>651</v>
      </c>
      <c r="D234" s="226"/>
      <c r="E234" s="227"/>
      <c r="F234" s="224"/>
      <c r="G234" s="224"/>
      <c r="H234" s="224"/>
      <c r="I234" s="224"/>
      <c r="J234" s="224"/>
      <c r="K234" s="224"/>
      <c r="L234" s="224"/>
      <c r="M234" s="224"/>
      <c r="N234" s="223"/>
      <c r="O234" s="223"/>
      <c r="P234" s="223"/>
      <c r="Q234" s="223"/>
      <c r="R234" s="224"/>
      <c r="S234" s="224"/>
      <c r="T234" s="224"/>
      <c r="U234" s="224"/>
      <c r="V234" s="224"/>
      <c r="W234" s="224"/>
      <c r="X234" s="224"/>
      <c r="Y234" s="213"/>
      <c r="Z234" s="213"/>
      <c r="AA234" s="213"/>
      <c r="AB234" s="213"/>
      <c r="AC234" s="213"/>
      <c r="AD234" s="213"/>
      <c r="AE234" s="213"/>
      <c r="AF234" s="213"/>
      <c r="AG234" s="213" t="s">
        <v>275</v>
      </c>
      <c r="AH234" s="213">
        <v>0</v>
      </c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outlineLevel="1" x14ac:dyDescent="0.25">
      <c r="A235" s="220"/>
      <c r="B235" s="221"/>
      <c r="C235" s="259" t="s">
        <v>652</v>
      </c>
      <c r="D235" s="226"/>
      <c r="E235" s="227">
        <v>61.2</v>
      </c>
      <c r="F235" s="224"/>
      <c r="G235" s="224"/>
      <c r="H235" s="224"/>
      <c r="I235" s="224"/>
      <c r="J235" s="224"/>
      <c r="K235" s="224"/>
      <c r="L235" s="224"/>
      <c r="M235" s="224"/>
      <c r="N235" s="223"/>
      <c r="O235" s="223"/>
      <c r="P235" s="223"/>
      <c r="Q235" s="223"/>
      <c r="R235" s="224"/>
      <c r="S235" s="224"/>
      <c r="T235" s="224"/>
      <c r="U235" s="224"/>
      <c r="V235" s="224"/>
      <c r="W235" s="224"/>
      <c r="X235" s="224"/>
      <c r="Y235" s="213"/>
      <c r="Z235" s="213"/>
      <c r="AA235" s="213"/>
      <c r="AB235" s="213"/>
      <c r="AC235" s="213"/>
      <c r="AD235" s="213"/>
      <c r="AE235" s="213"/>
      <c r="AF235" s="213"/>
      <c r="AG235" s="213" t="s">
        <v>275</v>
      </c>
      <c r="AH235" s="213">
        <v>0</v>
      </c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</row>
    <row r="236" spans="1:60" ht="20" outlineLevel="1" x14ac:dyDescent="0.25">
      <c r="A236" s="249">
        <v>43</v>
      </c>
      <c r="B236" s="250" t="s">
        <v>653</v>
      </c>
      <c r="C236" s="260" t="s">
        <v>654</v>
      </c>
      <c r="D236" s="251" t="s">
        <v>347</v>
      </c>
      <c r="E236" s="252">
        <v>0.11</v>
      </c>
      <c r="F236" s="253"/>
      <c r="G236" s="254">
        <f>ROUND(E236*F236,2)</f>
        <v>0</v>
      </c>
      <c r="H236" s="253"/>
      <c r="I236" s="254">
        <f>ROUND(E236*H236,2)</f>
        <v>0</v>
      </c>
      <c r="J236" s="253"/>
      <c r="K236" s="254">
        <f>ROUND(E236*J236,2)</f>
        <v>0</v>
      </c>
      <c r="L236" s="254">
        <v>21</v>
      </c>
      <c r="M236" s="254">
        <f>G236*(1+L236/100)</f>
        <v>0</v>
      </c>
      <c r="N236" s="252">
        <v>0</v>
      </c>
      <c r="O236" s="252">
        <f>ROUND(E236*N236,2)</f>
        <v>0</v>
      </c>
      <c r="P236" s="252">
        <v>0</v>
      </c>
      <c r="Q236" s="252">
        <f>ROUND(E236*P236,2)</f>
        <v>0</v>
      </c>
      <c r="R236" s="254"/>
      <c r="S236" s="254" t="s">
        <v>270</v>
      </c>
      <c r="T236" s="255" t="s">
        <v>271</v>
      </c>
      <c r="U236" s="224">
        <v>0</v>
      </c>
      <c r="V236" s="224">
        <f>ROUND(E236*U236,2)</f>
        <v>0</v>
      </c>
      <c r="W236" s="224"/>
      <c r="X236" s="224" t="s">
        <v>272</v>
      </c>
      <c r="Y236" s="213"/>
      <c r="Z236" s="213"/>
      <c r="AA236" s="213"/>
      <c r="AB236" s="213"/>
      <c r="AC236" s="213"/>
      <c r="AD236" s="213"/>
      <c r="AE236" s="213"/>
      <c r="AF236" s="213"/>
      <c r="AG236" s="213" t="s">
        <v>366</v>
      </c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ht="20" outlineLevel="1" x14ac:dyDescent="0.25">
      <c r="A237" s="249">
        <v>44</v>
      </c>
      <c r="B237" s="250" t="s">
        <v>655</v>
      </c>
      <c r="C237" s="260" t="s">
        <v>656</v>
      </c>
      <c r="D237" s="251" t="s">
        <v>347</v>
      </c>
      <c r="E237" s="252">
        <v>0.11</v>
      </c>
      <c r="F237" s="253"/>
      <c r="G237" s="254">
        <f>ROUND(E237*F237,2)</f>
        <v>0</v>
      </c>
      <c r="H237" s="253"/>
      <c r="I237" s="254">
        <f>ROUND(E237*H237,2)</f>
        <v>0</v>
      </c>
      <c r="J237" s="253"/>
      <c r="K237" s="254">
        <f>ROUND(E237*J237,2)</f>
        <v>0</v>
      </c>
      <c r="L237" s="254">
        <v>21</v>
      </c>
      <c r="M237" s="254">
        <f>G237*(1+L237/100)</f>
        <v>0</v>
      </c>
      <c r="N237" s="252">
        <v>0</v>
      </c>
      <c r="O237" s="252">
        <f>ROUND(E237*N237,2)</f>
        <v>0</v>
      </c>
      <c r="P237" s="252">
        <v>0</v>
      </c>
      <c r="Q237" s="252">
        <f>ROUND(E237*P237,2)</f>
        <v>0</v>
      </c>
      <c r="R237" s="254"/>
      <c r="S237" s="254" t="s">
        <v>270</v>
      </c>
      <c r="T237" s="255" t="s">
        <v>271</v>
      </c>
      <c r="U237" s="224">
        <v>0</v>
      </c>
      <c r="V237" s="224">
        <f>ROUND(E237*U237,2)</f>
        <v>0</v>
      </c>
      <c r="W237" s="224"/>
      <c r="X237" s="224" t="s">
        <v>272</v>
      </c>
      <c r="Y237" s="213"/>
      <c r="Z237" s="213"/>
      <c r="AA237" s="213"/>
      <c r="AB237" s="213"/>
      <c r="AC237" s="213"/>
      <c r="AD237" s="213"/>
      <c r="AE237" s="213"/>
      <c r="AF237" s="213"/>
      <c r="AG237" s="213" t="s">
        <v>366</v>
      </c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ht="13" x14ac:dyDescent="0.25">
      <c r="A238" s="232" t="s">
        <v>265</v>
      </c>
      <c r="B238" s="233" t="s">
        <v>207</v>
      </c>
      <c r="C238" s="257" t="s">
        <v>208</v>
      </c>
      <c r="D238" s="234"/>
      <c r="E238" s="235"/>
      <c r="F238" s="236"/>
      <c r="G238" s="236">
        <f>SUMIF(AG239:AG249,"&lt;&gt;NOR",G239:G249)</f>
        <v>0</v>
      </c>
      <c r="H238" s="236"/>
      <c r="I238" s="236">
        <f>SUM(I239:I249)</f>
        <v>0</v>
      </c>
      <c r="J238" s="236"/>
      <c r="K238" s="236">
        <f>SUM(K239:K249)</f>
        <v>0</v>
      </c>
      <c r="L238" s="236"/>
      <c r="M238" s="236">
        <f>SUM(M239:M249)</f>
        <v>0</v>
      </c>
      <c r="N238" s="235"/>
      <c r="O238" s="235">
        <f>SUM(O239:O249)</f>
        <v>0</v>
      </c>
      <c r="P238" s="235"/>
      <c r="Q238" s="235">
        <f>SUM(Q239:Q249)</f>
        <v>0</v>
      </c>
      <c r="R238" s="236"/>
      <c r="S238" s="236"/>
      <c r="T238" s="237"/>
      <c r="U238" s="231"/>
      <c r="V238" s="231">
        <f>SUM(V239:V249)</f>
        <v>0</v>
      </c>
      <c r="W238" s="231"/>
      <c r="X238" s="231"/>
      <c r="AG238" t="s">
        <v>266</v>
      </c>
    </row>
    <row r="239" spans="1:60" outlineLevel="1" x14ac:dyDescent="0.25">
      <c r="A239" s="249">
        <v>45</v>
      </c>
      <c r="B239" s="250" t="s">
        <v>657</v>
      </c>
      <c r="C239" s="260" t="s">
        <v>658</v>
      </c>
      <c r="D239" s="251" t="s">
        <v>659</v>
      </c>
      <c r="E239" s="252">
        <v>15</v>
      </c>
      <c r="F239" s="253"/>
      <c r="G239" s="254">
        <f>ROUND(E239*F239,2)</f>
        <v>0</v>
      </c>
      <c r="H239" s="253"/>
      <c r="I239" s="254">
        <f>ROUND(E239*H239,2)</f>
        <v>0</v>
      </c>
      <c r="J239" s="253"/>
      <c r="K239" s="254">
        <f>ROUND(E239*J239,2)</f>
        <v>0</v>
      </c>
      <c r="L239" s="254">
        <v>21</v>
      </c>
      <c r="M239" s="254">
        <f>G239*(1+L239/100)</f>
        <v>0</v>
      </c>
      <c r="N239" s="252">
        <v>0</v>
      </c>
      <c r="O239" s="252">
        <f>ROUND(E239*N239,2)</f>
        <v>0</v>
      </c>
      <c r="P239" s="252">
        <v>0</v>
      </c>
      <c r="Q239" s="252">
        <f>ROUND(E239*P239,2)</f>
        <v>0</v>
      </c>
      <c r="R239" s="254"/>
      <c r="S239" s="254" t="s">
        <v>414</v>
      </c>
      <c r="T239" s="255" t="s">
        <v>420</v>
      </c>
      <c r="U239" s="224">
        <v>0</v>
      </c>
      <c r="V239" s="224">
        <f>ROUND(E239*U239,2)</f>
        <v>0</v>
      </c>
      <c r="W239" s="224"/>
      <c r="X239" s="224" t="s">
        <v>272</v>
      </c>
      <c r="Y239" s="213"/>
      <c r="Z239" s="213"/>
      <c r="AA239" s="213"/>
      <c r="AB239" s="213"/>
      <c r="AC239" s="213"/>
      <c r="AD239" s="213"/>
      <c r="AE239" s="213"/>
      <c r="AF239" s="213"/>
      <c r="AG239" s="213" t="s">
        <v>366</v>
      </c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outlineLevel="1" x14ac:dyDescent="0.25">
      <c r="A240" s="249">
        <v>46</v>
      </c>
      <c r="B240" s="250" t="s">
        <v>660</v>
      </c>
      <c r="C240" s="260" t="s">
        <v>661</v>
      </c>
      <c r="D240" s="251" t="s">
        <v>659</v>
      </c>
      <c r="E240" s="252">
        <v>15</v>
      </c>
      <c r="F240" s="253"/>
      <c r="G240" s="254">
        <f>ROUND(E240*F240,2)</f>
        <v>0</v>
      </c>
      <c r="H240" s="253"/>
      <c r="I240" s="254">
        <f>ROUND(E240*H240,2)</f>
        <v>0</v>
      </c>
      <c r="J240" s="253"/>
      <c r="K240" s="254">
        <f>ROUND(E240*J240,2)</f>
        <v>0</v>
      </c>
      <c r="L240" s="254">
        <v>21</v>
      </c>
      <c r="M240" s="254">
        <f>G240*(1+L240/100)</f>
        <v>0</v>
      </c>
      <c r="N240" s="252">
        <v>0</v>
      </c>
      <c r="O240" s="252">
        <f>ROUND(E240*N240,2)</f>
        <v>0</v>
      </c>
      <c r="P240" s="252">
        <v>0</v>
      </c>
      <c r="Q240" s="252">
        <f>ROUND(E240*P240,2)</f>
        <v>0</v>
      </c>
      <c r="R240" s="254"/>
      <c r="S240" s="254" t="s">
        <v>414</v>
      </c>
      <c r="T240" s="255" t="s">
        <v>420</v>
      </c>
      <c r="U240" s="224">
        <v>0</v>
      </c>
      <c r="V240" s="224">
        <f>ROUND(E240*U240,2)</f>
        <v>0</v>
      </c>
      <c r="W240" s="224"/>
      <c r="X240" s="224" t="s">
        <v>272</v>
      </c>
      <c r="Y240" s="213"/>
      <c r="Z240" s="213"/>
      <c r="AA240" s="213"/>
      <c r="AB240" s="213"/>
      <c r="AC240" s="213"/>
      <c r="AD240" s="213"/>
      <c r="AE240" s="213"/>
      <c r="AF240" s="213"/>
      <c r="AG240" s="213" t="s">
        <v>366</v>
      </c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outlineLevel="1" x14ac:dyDescent="0.25">
      <c r="A241" s="249">
        <v>47</v>
      </c>
      <c r="B241" s="250" t="s">
        <v>662</v>
      </c>
      <c r="C241" s="260" t="s">
        <v>663</v>
      </c>
      <c r="D241" s="251" t="s">
        <v>659</v>
      </c>
      <c r="E241" s="252">
        <v>16</v>
      </c>
      <c r="F241" s="253"/>
      <c r="G241" s="254">
        <f>ROUND(E241*F241,2)</f>
        <v>0</v>
      </c>
      <c r="H241" s="253"/>
      <c r="I241" s="254">
        <f>ROUND(E241*H241,2)</f>
        <v>0</v>
      </c>
      <c r="J241" s="253"/>
      <c r="K241" s="254">
        <f>ROUND(E241*J241,2)</f>
        <v>0</v>
      </c>
      <c r="L241" s="254">
        <v>21</v>
      </c>
      <c r="M241" s="254">
        <f>G241*(1+L241/100)</f>
        <v>0</v>
      </c>
      <c r="N241" s="252">
        <v>0</v>
      </c>
      <c r="O241" s="252">
        <f>ROUND(E241*N241,2)</f>
        <v>0</v>
      </c>
      <c r="P241" s="252">
        <v>0</v>
      </c>
      <c r="Q241" s="252">
        <f>ROUND(E241*P241,2)</f>
        <v>0</v>
      </c>
      <c r="R241" s="254"/>
      <c r="S241" s="254" t="s">
        <v>414</v>
      </c>
      <c r="T241" s="255" t="s">
        <v>420</v>
      </c>
      <c r="U241" s="224">
        <v>0</v>
      </c>
      <c r="V241" s="224">
        <f>ROUND(E241*U241,2)</f>
        <v>0</v>
      </c>
      <c r="W241" s="224"/>
      <c r="X241" s="224" t="s">
        <v>272</v>
      </c>
      <c r="Y241" s="213"/>
      <c r="Z241" s="213"/>
      <c r="AA241" s="213"/>
      <c r="AB241" s="213"/>
      <c r="AC241" s="213"/>
      <c r="AD241" s="213"/>
      <c r="AE241" s="213"/>
      <c r="AF241" s="213"/>
      <c r="AG241" s="213" t="s">
        <v>366</v>
      </c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outlineLevel="1" x14ac:dyDescent="0.25">
      <c r="A242" s="249">
        <v>48</v>
      </c>
      <c r="B242" s="250" t="s">
        <v>664</v>
      </c>
      <c r="C242" s="260" t="s">
        <v>665</v>
      </c>
      <c r="D242" s="251" t="s">
        <v>659</v>
      </c>
      <c r="E242" s="252">
        <v>5</v>
      </c>
      <c r="F242" s="253"/>
      <c r="G242" s="254">
        <f>ROUND(E242*F242,2)</f>
        <v>0</v>
      </c>
      <c r="H242" s="253"/>
      <c r="I242" s="254">
        <f>ROUND(E242*H242,2)</f>
        <v>0</v>
      </c>
      <c r="J242" s="253"/>
      <c r="K242" s="254">
        <f>ROUND(E242*J242,2)</f>
        <v>0</v>
      </c>
      <c r="L242" s="254">
        <v>21</v>
      </c>
      <c r="M242" s="254">
        <f>G242*(1+L242/100)</f>
        <v>0</v>
      </c>
      <c r="N242" s="252">
        <v>0</v>
      </c>
      <c r="O242" s="252">
        <f>ROUND(E242*N242,2)</f>
        <v>0</v>
      </c>
      <c r="P242" s="252">
        <v>0</v>
      </c>
      <c r="Q242" s="252">
        <f>ROUND(E242*P242,2)</f>
        <v>0</v>
      </c>
      <c r="R242" s="254"/>
      <c r="S242" s="254" t="s">
        <v>414</v>
      </c>
      <c r="T242" s="255" t="s">
        <v>420</v>
      </c>
      <c r="U242" s="224">
        <v>0</v>
      </c>
      <c r="V242" s="224">
        <f>ROUND(E242*U242,2)</f>
        <v>0</v>
      </c>
      <c r="W242" s="224"/>
      <c r="X242" s="224" t="s">
        <v>272</v>
      </c>
      <c r="Y242" s="213"/>
      <c r="Z242" s="213"/>
      <c r="AA242" s="213"/>
      <c r="AB242" s="213"/>
      <c r="AC242" s="213"/>
      <c r="AD242" s="213"/>
      <c r="AE242" s="213"/>
      <c r="AF242" s="213"/>
      <c r="AG242" s="213" t="s">
        <v>366</v>
      </c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outlineLevel="1" x14ac:dyDescent="0.25">
      <c r="A243" s="249">
        <v>49</v>
      </c>
      <c r="B243" s="250" t="s">
        <v>666</v>
      </c>
      <c r="C243" s="260" t="s">
        <v>667</v>
      </c>
      <c r="D243" s="251" t="s">
        <v>659</v>
      </c>
      <c r="E243" s="252">
        <v>1</v>
      </c>
      <c r="F243" s="253"/>
      <c r="G243" s="254">
        <f>ROUND(E243*F243,2)</f>
        <v>0</v>
      </c>
      <c r="H243" s="253"/>
      <c r="I243" s="254">
        <f>ROUND(E243*H243,2)</f>
        <v>0</v>
      </c>
      <c r="J243" s="253"/>
      <c r="K243" s="254">
        <f>ROUND(E243*J243,2)</f>
        <v>0</v>
      </c>
      <c r="L243" s="254">
        <v>21</v>
      </c>
      <c r="M243" s="254">
        <f>G243*(1+L243/100)</f>
        <v>0</v>
      </c>
      <c r="N243" s="252">
        <v>0</v>
      </c>
      <c r="O243" s="252">
        <f>ROUND(E243*N243,2)</f>
        <v>0</v>
      </c>
      <c r="P243" s="252">
        <v>0</v>
      </c>
      <c r="Q243" s="252">
        <f>ROUND(E243*P243,2)</f>
        <v>0</v>
      </c>
      <c r="R243" s="254"/>
      <c r="S243" s="254" t="s">
        <v>414</v>
      </c>
      <c r="T243" s="255" t="s">
        <v>420</v>
      </c>
      <c r="U243" s="224">
        <v>0</v>
      </c>
      <c r="V243" s="224">
        <f>ROUND(E243*U243,2)</f>
        <v>0</v>
      </c>
      <c r="W243" s="224"/>
      <c r="X243" s="224" t="s">
        <v>272</v>
      </c>
      <c r="Y243" s="213"/>
      <c r="Z243" s="213"/>
      <c r="AA243" s="213"/>
      <c r="AB243" s="213"/>
      <c r="AC243" s="213"/>
      <c r="AD243" s="213"/>
      <c r="AE243" s="213"/>
      <c r="AF243" s="213"/>
      <c r="AG243" s="213" t="s">
        <v>366</v>
      </c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</row>
    <row r="244" spans="1:60" outlineLevel="1" x14ac:dyDescent="0.25">
      <c r="A244" s="249">
        <v>50</v>
      </c>
      <c r="B244" s="250" t="s">
        <v>668</v>
      </c>
      <c r="C244" s="260" t="s">
        <v>669</v>
      </c>
      <c r="D244" s="251" t="s">
        <v>659</v>
      </c>
      <c r="E244" s="252">
        <v>1</v>
      </c>
      <c r="F244" s="253"/>
      <c r="G244" s="254">
        <f>ROUND(E244*F244,2)</f>
        <v>0</v>
      </c>
      <c r="H244" s="253"/>
      <c r="I244" s="254">
        <f>ROUND(E244*H244,2)</f>
        <v>0</v>
      </c>
      <c r="J244" s="253"/>
      <c r="K244" s="254">
        <f>ROUND(E244*J244,2)</f>
        <v>0</v>
      </c>
      <c r="L244" s="254">
        <v>21</v>
      </c>
      <c r="M244" s="254">
        <f>G244*(1+L244/100)</f>
        <v>0</v>
      </c>
      <c r="N244" s="252">
        <v>0</v>
      </c>
      <c r="O244" s="252">
        <f>ROUND(E244*N244,2)</f>
        <v>0</v>
      </c>
      <c r="P244" s="252">
        <v>0</v>
      </c>
      <c r="Q244" s="252">
        <f>ROUND(E244*P244,2)</f>
        <v>0</v>
      </c>
      <c r="R244" s="254"/>
      <c r="S244" s="254" t="s">
        <v>414</v>
      </c>
      <c r="T244" s="255" t="s">
        <v>420</v>
      </c>
      <c r="U244" s="224">
        <v>0</v>
      </c>
      <c r="V244" s="224">
        <f>ROUND(E244*U244,2)</f>
        <v>0</v>
      </c>
      <c r="W244" s="224"/>
      <c r="X244" s="224" t="s">
        <v>272</v>
      </c>
      <c r="Y244" s="213"/>
      <c r="Z244" s="213"/>
      <c r="AA244" s="213"/>
      <c r="AB244" s="213"/>
      <c r="AC244" s="213"/>
      <c r="AD244" s="213"/>
      <c r="AE244" s="213"/>
      <c r="AF244" s="213"/>
      <c r="AG244" s="213" t="s">
        <v>366</v>
      </c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</row>
    <row r="245" spans="1:60" outlineLevel="1" x14ac:dyDescent="0.25">
      <c r="A245" s="249">
        <v>51</v>
      </c>
      <c r="B245" s="250" t="s">
        <v>670</v>
      </c>
      <c r="C245" s="260" t="s">
        <v>671</v>
      </c>
      <c r="D245" s="251" t="s">
        <v>659</v>
      </c>
      <c r="E245" s="252">
        <v>1</v>
      </c>
      <c r="F245" s="253"/>
      <c r="G245" s="254">
        <f>ROUND(E245*F245,2)</f>
        <v>0</v>
      </c>
      <c r="H245" s="253"/>
      <c r="I245" s="254">
        <f>ROUND(E245*H245,2)</f>
        <v>0</v>
      </c>
      <c r="J245" s="253"/>
      <c r="K245" s="254">
        <f>ROUND(E245*J245,2)</f>
        <v>0</v>
      </c>
      <c r="L245" s="254">
        <v>21</v>
      </c>
      <c r="M245" s="254">
        <f>G245*(1+L245/100)</f>
        <v>0</v>
      </c>
      <c r="N245" s="252">
        <v>0</v>
      </c>
      <c r="O245" s="252">
        <f>ROUND(E245*N245,2)</f>
        <v>0</v>
      </c>
      <c r="P245" s="252">
        <v>0</v>
      </c>
      <c r="Q245" s="252">
        <f>ROUND(E245*P245,2)</f>
        <v>0</v>
      </c>
      <c r="R245" s="254"/>
      <c r="S245" s="254" t="s">
        <v>414</v>
      </c>
      <c r="T245" s="255" t="s">
        <v>420</v>
      </c>
      <c r="U245" s="224">
        <v>0</v>
      </c>
      <c r="V245" s="224">
        <f>ROUND(E245*U245,2)</f>
        <v>0</v>
      </c>
      <c r="W245" s="224"/>
      <c r="X245" s="224" t="s">
        <v>272</v>
      </c>
      <c r="Y245" s="213"/>
      <c r="Z245" s="213"/>
      <c r="AA245" s="213"/>
      <c r="AB245" s="213"/>
      <c r="AC245" s="213"/>
      <c r="AD245" s="213"/>
      <c r="AE245" s="213"/>
      <c r="AF245" s="213"/>
      <c r="AG245" s="213" t="s">
        <v>366</v>
      </c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outlineLevel="1" x14ac:dyDescent="0.25">
      <c r="A246" s="249">
        <v>52</v>
      </c>
      <c r="B246" s="250" t="s">
        <v>672</v>
      </c>
      <c r="C246" s="260" t="s">
        <v>673</v>
      </c>
      <c r="D246" s="251" t="s">
        <v>659</v>
      </c>
      <c r="E246" s="252">
        <v>2</v>
      </c>
      <c r="F246" s="253"/>
      <c r="G246" s="254">
        <f>ROUND(E246*F246,2)</f>
        <v>0</v>
      </c>
      <c r="H246" s="253"/>
      <c r="I246" s="254">
        <f>ROUND(E246*H246,2)</f>
        <v>0</v>
      </c>
      <c r="J246" s="253"/>
      <c r="K246" s="254">
        <f>ROUND(E246*J246,2)</f>
        <v>0</v>
      </c>
      <c r="L246" s="254">
        <v>21</v>
      </c>
      <c r="M246" s="254">
        <f>G246*(1+L246/100)</f>
        <v>0</v>
      </c>
      <c r="N246" s="252">
        <v>0</v>
      </c>
      <c r="O246" s="252">
        <f>ROUND(E246*N246,2)</f>
        <v>0</v>
      </c>
      <c r="P246" s="252">
        <v>0</v>
      </c>
      <c r="Q246" s="252">
        <f>ROUND(E246*P246,2)</f>
        <v>0</v>
      </c>
      <c r="R246" s="254"/>
      <c r="S246" s="254" t="s">
        <v>414</v>
      </c>
      <c r="T246" s="255" t="s">
        <v>420</v>
      </c>
      <c r="U246" s="224">
        <v>0</v>
      </c>
      <c r="V246" s="224">
        <f>ROUND(E246*U246,2)</f>
        <v>0</v>
      </c>
      <c r="W246" s="224"/>
      <c r="X246" s="224" t="s">
        <v>272</v>
      </c>
      <c r="Y246" s="213"/>
      <c r="Z246" s="213"/>
      <c r="AA246" s="213"/>
      <c r="AB246" s="213"/>
      <c r="AC246" s="213"/>
      <c r="AD246" s="213"/>
      <c r="AE246" s="213"/>
      <c r="AF246" s="213"/>
      <c r="AG246" s="213" t="s">
        <v>366</v>
      </c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</row>
    <row r="247" spans="1:60" outlineLevel="1" x14ac:dyDescent="0.25">
      <c r="A247" s="249">
        <v>53</v>
      </c>
      <c r="B247" s="250" t="s">
        <v>674</v>
      </c>
      <c r="C247" s="260" t="s">
        <v>675</v>
      </c>
      <c r="D247" s="251" t="s">
        <v>659</v>
      </c>
      <c r="E247" s="252">
        <v>1</v>
      </c>
      <c r="F247" s="253"/>
      <c r="G247" s="254">
        <f>ROUND(E247*F247,2)</f>
        <v>0</v>
      </c>
      <c r="H247" s="253"/>
      <c r="I247" s="254">
        <f>ROUND(E247*H247,2)</f>
        <v>0</v>
      </c>
      <c r="J247" s="253"/>
      <c r="K247" s="254">
        <f>ROUND(E247*J247,2)</f>
        <v>0</v>
      </c>
      <c r="L247" s="254">
        <v>21</v>
      </c>
      <c r="M247" s="254">
        <f>G247*(1+L247/100)</f>
        <v>0</v>
      </c>
      <c r="N247" s="252">
        <v>0</v>
      </c>
      <c r="O247" s="252">
        <f>ROUND(E247*N247,2)</f>
        <v>0</v>
      </c>
      <c r="P247" s="252">
        <v>0</v>
      </c>
      <c r="Q247" s="252">
        <f>ROUND(E247*P247,2)</f>
        <v>0</v>
      </c>
      <c r="R247" s="254"/>
      <c r="S247" s="254" t="s">
        <v>414</v>
      </c>
      <c r="T247" s="255" t="s">
        <v>420</v>
      </c>
      <c r="U247" s="224">
        <v>0</v>
      </c>
      <c r="V247" s="224">
        <f>ROUND(E247*U247,2)</f>
        <v>0</v>
      </c>
      <c r="W247" s="224"/>
      <c r="X247" s="224" t="s">
        <v>272</v>
      </c>
      <c r="Y247" s="213"/>
      <c r="Z247" s="213"/>
      <c r="AA247" s="213"/>
      <c r="AB247" s="213"/>
      <c r="AC247" s="213"/>
      <c r="AD247" s="213"/>
      <c r="AE247" s="213"/>
      <c r="AF247" s="213"/>
      <c r="AG247" s="213" t="s">
        <v>366</v>
      </c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</row>
    <row r="248" spans="1:60" outlineLevel="1" x14ac:dyDescent="0.25">
      <c r="A248" s="249">
        <v>54</v>
      </c>
      <c r="B248" s="250" t="s">
        <v>676</v>
      </c>
      <c r="C248" s="260" t="s">
        <v>677</v>
      </c>
      <c r="D248" s="251" t="s">
        <v>659</v>
      </c>
      <c r="E248" s="252">
        <v>3</v>
      </c>
      <c r="F248" s="253"/>
      <c r="G248" s="254">
        <f>ROUND(E248*F248,2)</f>
        <v>0</v>
      </c>
      <c r="H248" s="253"/>
      <c r="I248" s="254">
        <f>ROUND(E248*H248,2)</f>
        <v>0</v>
      </c>
      <c r="J248" s="253"/>
      <c r="K248" s="254">
        <f>ROUND(E248*J248,2)</f>
        <v>0</v>
      </c>
      <c r="L248" s="254">
        <v>21</v>
      </c>
      <c r="M248" s="254">
        <f>G248*(1+L248/100)</f>
        <v>0</v>
      </c>
      <c r="N248" s="252">
        <v>0</v>
      </c>
      <c r="O248" s="252">
        <f>ROUND(E248*N248,2)</f>
        <v>0</v>
      </c>
      <c r="P248" s="252">
        <v>0</v>
      </c>
      <c r="Q248" s="252">
        <f>ROUND(E248*P248,2)</f>
        <v>0</v>
      </c>
      <c r="R248" s="254"/>
      <c r="S248" s="254" t="s">
        <v>414</v>
      </c>
      <c r="T248" s="255" t="s">
        <v>420</v>
      </c>
      <c r="U248" s="224">
        <v>0</v>
      </c>
      <c r="V248" s="224">
        <f>ROUND(E248*U248,2)</f>
        <v>0</v>
      </c>
      <c r="W248" s="224"/>
      <c r="X248" s="224" t="s">
        <v>272</v>
      </c>
      <c r="Y248" s="213"/>
      <c r="Z248" s="213"/>
      <c r="AA248" s="213"/>
      <c r="AB248" s="213"/>
      <c r="AC248" s="213"/>
      <c r="AD248" s="213"/>
      <c r="AE248" s="213"/>
      <c r="AF248" s="213"/>
      <c r="AG248" s="213" t="s">
        <v>366</v>
      </c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outlineLevel="1" x14ac:dyDescent="0.25">
      <c r="A249" s="249">
        <v>55</v>
      </c>
      <c r="B249" s="250" t="s">
        <v>678</v>
      </c>
      <c r="C249" s="260" t="s">
        <v>679</v>
      </c>
      <c r="D249" s="251" t="s">
        <v>659</v>
      </c>
      <c r="E249" s="252">
        <v>1</v>
      </c>
      <c r="F249" s="253"/>
      <c r="G249" s="254">
        <f>ROUND(E249*F249,2)</f>
        <v>0</v>
      </c>
      <c r="H249" s="253"/>
      <c r="I249" s="254">
        <f>ROUND(E249*H249,2)</f>
        <v>0</v>
      </c>
      <c r="J249" s="253"/>
      <c r="K249" s="254">
        <f>ROUND(E249*J249,2)</f>
        <v>0</v>
      </c>
      <c r="L249" s="254">
        <v>21</v>
      </c>
      <c r="M249" s="254">
        <f>G249*(1+L249/100)</f>
        <v>0</v>
      </c>
      <c r="N249" s="252">
        <v>0</v>
      </c>
      <c r="O249" s="252">
        <f>ROUND(E249*N249,2)</f>
        <v>0</v>
      </c>
      <c r="P249" s="252">
        <v>0</v>
      </c>
      <c r="Q249" s="252">
        <f>ROUND(E249*P249,2)</f>
        <v>0</v>
      </c>
      <c r="R249" s="254"/>
      <c r="S249" s="254" t="s">
        <v>414</v>
      </c>
      <c r="T249" s="255" t="s">
        <v>420</v>
      </c>
      <c r="U249" s="224">
        <v>0</v>
      </c>
      <c r="V249" s="224">
        <f>ROUND(E249*U249,2)</f>
        <v>0</v>
      </c>
      <c r="W249" s="224"/>
      <c r="X249" s="224" t="s">
        <v>272</v>
      </c>
      <c r="Y249" s="213"/>
      <c r="Z249" s="213"/>
      <c r="AA249" s="213"/>
      <c r="AB249" s="213"/>
      <c r="AC249" s="213"/>
      <c r="AD249" s="213"/>
      <c r="AE249" s="213"/>
      <c r="AF249" s="213"/>
      <c r="AG249" s="213" t="s">
        <v>366</v>
      </c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ht="13" x14ac:dyDescent="0.25">
      <c r="A250" s="232" t="s">
        <v>265</v>
      </c>
      <c r="B250" s="233" t="s">
        <v>211</v>
      </c>
      <c r="C250" s="257" t="s">
        <v>212</v>
      </c>
      <c r="D250" s="234"/>
      <c r="E250" s="235"/>
      <c r="F250" s="236"/>
      <c r="G250" s="236">
        <f>SUMIF(AG251:AG333,"&lt;&gt;NOR",G251:G333)</f>
        <v>0</v>
      </c>
      <c r="H250" s="236"/>
      <c r="I250" s="236">
        <f>SUM(I251:I333)</f>
        <v>0</v>
      </c>
      <c r="J250" s="236"/>
      <c r="K250" s="236">
        <f>SUM(K251:K333)</f>
        <v>0</v>
      </c>
      <c r="L250" s="236"/>
      <c r="M250" s="236">
        <f>SUM(M251:M333)</f>
        <v>0</v>
      </c>
      <c r="N250" s="235"/>
      <c r="O250" s="235">
        <f>SUM(O251:O333)</f>
        <v>17.36</v>
      </c>
      <c r="P250" s="235"/>
      <c r="Q250" s="235">
        <f>SUM(Q251:Q333)</f>
        <v>0</v>
      </c>
      <c r="R250" s="236"/>
      <c r="S250" s="236"/>
      <c r="T250" s="237"/>
      <c r="U250" s="231"/>
      <c r="V250" s="231">
        <f>SUM(V251:V333)</f>
        <v>0</v>
      </c>
      <c r="W250" s="231"/>
      <c r="X250" s="231"/>
      <c r="AG250" t="s">
        <v>266</v>
      </c>
    </row>
    <row r="251" spans="1:60" outlineLevel="1" x14ac:dyDescent="0.25">
      <c r="A251" s="242">
        <v>56</v>
      </c>
      <c r="B251" s="243" t="s">
        <v>680</v>
      </c>
      <c r="C251" s="258" t="s">
        <v>681</v>
      </c>
      <c r="D251" s="244" t="s">
        <v>269</v>
      </c>
      <c r="E251" s="245">
        <v>437.15</v>
      </c>
      <c r="F251" s="246"/>
      <c r="G251" s="247">
        <f>ROUND(E251*F251,2)</f>
        <v>0</v>
      </c>
      <c r="H251" s="246"/>
      <c r="I251" s="247">
        <f>ROUND(E251*H251,2)</f>
        <v>0</v>
      </c>
      <c r="J251" s="246"/>
      <c r="K251" s="247">
        <f>ROUND(E251*J251,2)</f>
        <v>0</v>
      </c>
      <c r="L251" s="247">
        <v>21</v>
      </c>
      <c r="M251" s="247">
        <f>G251*(1+L251/100)</f>
        <v>0</v>
      </c>
      <c r="N251" s="245">
        <v>0</v>
      </c>
      <c r="O251" s="245">
        <f>ROUND(E251*N251,2)</f>
        <v>0</v>
      </c>
      <c r="P251" s="245">
        <v>0</v>
      </c>
      <c r="Q251" s="245">
        <f>ROUND(E251*P251,2)</f>
        <v>0</v>
      </c>
      <c r="R251" s="247"/>
      <c r="S251" s="247" t="s">
        <v>270</v>
      </c>
      <c r="T251" s="248" t="s">
        <v>271</v>
      </c>
      <c r="U251" s="224">
        <v>0</v>
      </c>
      <c r="V251" s="224">
        <f>ROUND(E251*U251,2)</f>
        <v>0</v>
      </c>
      <c r="W251" s="224"/>
      <c r="X251" s="224" t="s">
        <v>272</v>
      </c>
      <c r="Y251" s="213"/>
      <c r="Z251" s="213"/>
      <c r="AA251" s="213"/>
      <c r="AB251" s="213"/>
      <c r="AC251" s="213"/>
      <c r="AD251" s="213"/>
      <c r="AE251" s="213"/>
      <c r="AF251" s="213"/>
      <c r="AG251" s="213" t="s">
        <v>366</v>
      </c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</row>
    <row r="252" spans="1:60" outlineLevel="1" x14ac:dyDescent="0.25">
      <c r="A252" s="220"/>
      <c r="B252" s="221"/>
      <c r="C252" s="259" t="s">
        <v>682</v>
      </c>
      <c r="D252" s="226"/>
      <c r="E252" s="227"/>
      <c r="F252" s="224"/>
      <c r="G252" s="224"/>
      <c r="H252" s="224"/>
      <c r="I252" s="224"/>
      <c r="J252" s="224"/>
      <c r="K252" s="224"/>
      <c r="L252" s="224"/>
      <c r="M252" s="224"/>
      <c r="N252" s="223"/>
      <c r="O252" s="223"/>
      <c r="P252" s="223"/>
      <c r="Q252" s="223"/>
      <c r="R252" s="224"/>
      <c r="S252" s="224"/>
      <c r="T252" s="224"/>
      <c r="U252" s="224"/>
      <c r="V252" s="224"/>
      <c r="W252" s="224"/>
      <c r="X252" s="224"/>
      <c r="Y252" s="213"/>
      <c r="Z252" s="213"/>
      <c r="AA252" s="213"/>
      <c r="AB252" s="213"/>
      <c r="AC252" s="213"/>
      <c r="AD252" s="213"/>
      <c r="AE252" s="213"/>
      <c r="AF252" s="213"/>
      <c r="AG252" s="213" t="s">
        <v>275</v>
      </c>
      <c r="AH252" s="213">
        <v>0</v>
      </c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outlineLevel="1" x14ac:dyDescent="0.25">
      <c r="A253" s="220"/>
      <c r="B253" s="221"/>
      <c r="C253" s="259" t="s">
        <v>683</v>
      </c>
      <c r="D253" s="226"/>
      <c r="E253" s="227"/>
      <c r="F253" s="224"/>
      <c r="G253" s="224"/>
      <c r="H253" s="224"/>
      <c r="I253" s="224"/>
      <c r="J253" s="224"/>
      <c r="K253" s="224"/>
      <c r="L253" s="224"/>
      <c r="M253" s="224"/>
      <c r="N253" s="223"/>
      <c r="O253" s="223"/>
      <c r="P253" s="223"/>
      <c r="Q253" s="223"/>
      <c r="R253" s="224"/>
      <c r="S253" s="224"/>
      <c r="T253" s="224"/>
      <c r="U253" s="224"/>
      <c r="V253" s="224"/>
      <c r="W253" s="224"/>
      <c r="X253" s="224"/>
      <c r="Y253" s="213"/>
      <c r="Z253" s="213"/>
      <c r="AA253" s="213"/>
      <c r="AB253" s="213"/>
      <c r="AC253" s="213"/>
      <c r="AD253" s="213"/>
      <c r="AE253" s="213"/>
      <c r="AF253" s="213"/>
      <c r="AG253" s="213" t="s">
        <v>275</v>
      </c>
      <c r="AH253" s="213">
        <v>0</v>
      </c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outlineLevel="1" x14ac:dyDescent="0.25">
      <c r="A254" s="220"/>
      <c r="B254" s="221"/>
      <c r="C254" s="259" t="s">
        <v>330</v>
      </c>
      <c r="D254" s="226"/>
      <c r="E254" s="227"/>
      <c r="F254" s="224"/>
      <c r="G254" s="224"/>
      <c r="H254" s="224"/>
      <c r="I254" s="224"/>
      <c r="J254" s="224"/>
      <c r="K254" s="224"/>
      <c r="L254" s="224"/>
      <c r="M254" s="224"/>
      <c r="N254" s="223"/>
      <c r="O254" s="223"/>
      <c r="P254" s="223"/>
      <c r="Q254" s="223"/>
      <c r="R254" s="224"/>
      <c r="S254" s="224"/>
      <c r="T254" s="224"/>
      <c r="U254" s="224"/>
      <c r="V254" s="224"/>
      <c r="W254" s="224"/>
      <c r="X254" s="224"/>
      <c r="Y254" s="213"/>
      <c r="Z254" s="213"/>
      <c r="AA254" s="213"/>
      <c r="AB254" s="213"/>
      <c r="AC254" s="213"/>
      <c r="AD254" s="213"/>
      <c r="AE254" s="213"/>
      <c r="AF254" s="213"/>
      <c r="AG254" s="213" t="s">
        <v>275</v>
      </c>
      <c r="AH254" s="213">
        <v>0</v>
      </c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outlineLevel="1" x14ac:dyDescent="0.25">
      <c r="A255" s="220"/>
      <c r="B255" s="221"/>
      <c r="C255" s="259" t="s">
        <v>510</v>
      </c>
      <c r="D255" s="226"/>
      <c r="E255" s="227"/>
      <c r="F255" s="224"/>
      <c r="G255" s="224"/>
      <c r="H255" s="224"/>
      <c r="I255" s="224"/>
      <c r="J255" s="224"/>
      <c r="K255" s="224"/>
      <c r="L255" s="224"/>
      <c r="M255" s="224"/>
      <c r="N255" s="223"/>
      <c r="O255" s="223"/>
      <c r="P255" s="223"/>
      <c r="Q255" s="223"/>
      <c r="R255" s="224"/>
      <c r="S255" s="224"/>
      <c r="T255" s="224"/>
      <c r="U255" s="224"/>
      <c r="V255" s="224"/>
      <c r="W255" s="224"/>
      <c r="X255" s="224"/>
      <c r="Y255" s="213"/>
      <c r="Z255" s="213"/>
      <c r="AA255" s="213"/>
      <c r="AB255" s="213"/>
      <c r="AC255" s="213"/>
      <c r="AD255" s="213"/>
      <c r="AE255" s="213"/>
      <c r="AF255" s="213"/>
      <c r="AG255" s="213" t="s">
        <v>275</v>
      </c>
      <c r="AH255" s="213">
        <v>0</v>
      </c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outlineLevel="1" x14ac:dyDescent="0.25">
      <c r="A256" s="220"/>
      <c r="B256" s="221"/>
      <c r="C256" s="259" t="s">
        <v>684</v>
      </c>
      <c r="D256" s="226"/>
      <c r="E256" s="227"/>
      <c r="F256" s="224"/>
      <c r="G256" s="224"/>
      <c r="H256" s="224"/>
      <c r="I256" s="224"/>
      <c r="J256" s="224"/>
      <c r="K256" s="224"/>
      <c r="L256" s="224"/>
      <c r="M256" s="224"/>
      <c r="N256" s="223"/>
      <c r="O256" s="223"/>
      <c r="P256" s="223"/>
      <c r="Q256" s="223"/>
      <c r="R256" s="224"/>
      <c r="S256" s="224"/>
      <c r="T256" s="224"/>
      <c r="U256" s="224"/>
      <c r="V256" s="224"/>
      <c r="W256" s="224"/>
      <c r="X256" s="224"/>
      <c r="Y256" s="213"/>
      <c r="Z256" s="213"/>
      <c r="AA256" s="213"/>
      <c r="AB256" s="213"/>
      <c r="AC256" s="213"/>
      <c r="AD256" s="213"/>
      <c r="AE256" s="213"/>
      <c r="AF256" s="213"/>
      <c r="AG256" s="213" t="s">
        <v>275</v>
      </c>
      <c r="AH256" s="213">
        <v>0</v>
      </c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</row>
    <row r="257" spans="1:60" outlineLevel="1" x14ac:dyDescent="0.25">
      <c r="A257" s="220"/>
      <c r="B257" s="221"/>
      <c r="C257" s="259" t="s">
        <v>685</v>
      </c>
      <c r="D257" s="226"/>
      <c r="E257" s="227">
        <v>437.15</v>
      </c>
      <c r="F257" s="224"/>
      <c r="G257" s="224"/>
      <c r="H257" s="224"/>
      <c r="I257" s="224"/>
      <c r="J257" s="224"/>
      <c r="K257" s="224"/>
      <c r="L257" s="224"/>
      <c r="M257" s="224"/>
      <c r="N257" s="223"/>
      <c r="O257" s="223"/>
      <c r="P257" s="223"/>
      <c r="Q257" s="223"/>
      <c r="R257" s="224"/>
      <c r="S257" s="224"/>
      <c r="T257" s="224"/>
      <c r="U257" s="224"/>
      <c r="V257" s="224"/>
      <c r="W257" s="224"/>
      <c r="X257" s="224"/>
      <c r="Y257" s="213"/>
      <c r="Z257" s="213"/>
      <c r="AA257" s="213"/>
      <c r="AB257" s="213"/>
      <c r="AC257" s="213"/>
      <c r="AD257" s="213"/>
      <c r="AE257" s="213"/>
      <c r="AF257" s="213"/>
      <c r="AG257" s="213" t="s">
        <v>275</v>
      </c>
      <c r="AH257" s="213">
        <v>0</v>
      </c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ht="20" outlineLevel="1" x14ac:dyDescent="0.25">
      <c r="A258" s="242">
        <v>57</v>
      </c>
      <c r="B258" s="243" t="s">
        <v>686</v>
      </c>
      <c r="C258" s="258" t="s">
        <v>687</v>
      </c>
      <c r="D258" s="244" t="s">
        <v>269</v>
      </c>
      <c r="E258" s="245">
        <v>437.15</v>
      </c>
      <c r="F258" s="246"/>
      <c r="G258" s="247">
        <f>ROUND(E258*F258,2)</f>
        <v>0</v>
      </c>
      <c r="H258" s="246"/>
      <c r="I258" s="247">
        <f>ROUND(E258*H258,2)</f>
        <v>0</v>
      </c>
      <c r="J258" s="246"/>
      <c r="K258" s="247">
        <f>ROUND(E258*J258,2)</f>
        <v>0</v>
      </c>
      <c r="L258" s="247">
        <v>21</v>
      </c>
      <c r="M258" s="247">
        <f>G258*(1+L258/100)</f>
        <v>0</v>
      </c>
      <c r="N258" s="245">
        <v>7.5799999999999999E-3</v>
      </c>
      <c r="O258" s="245">
        <f>ROUND(E258*N258,2)</f>
        <v>3.31</v>
      </c>
      <c r="P258" s="245">
        <v>0</v>
      </c>
      <c r="Q258" s="245">
        <f>ROUND(E258*P258,2)</f>
        <v>0</v>
      </c>
      <c r="R258" s="247"/>
      <c r="S258" s="247" t="s">
        <v>270</v>
      </c>
      <c r="T258" s="248" t="s">
        <v>271</v>
      </c>
      <c r="U258" s="224">
        <v>0</v>
      </c>
      <c r="V258" s="224">
        <f>ROUND(E258*U258,2)</f>
        <v>0</v>
      </c>
      <c r="W258" s="224"/>
      <c r="X258" s="224" t="s">
        <v>272</v>
      </c>
      <c r="Y258" s="213"/>
      <c r="Z258" s="213"/>
      <c r="AA258" s="213"/>
      <c r="AB258" s="213"/>
      <c r="AC258" s="213"/>
      <c r="AD258" s="213"/>
      <c r="AE258" s="213"/>
      <c r="AF258" s="213"/>
      <c r="AG258" s="213" t="s">
        <v>366</v>
      </c>
      <c r="AH258" s="213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</row>
    <row r="259" spans="1:60" outlineLevel="1" x14ac:dyDescent="0.25">
      <c r="A259" s="220"/>
      <c r="B259" s="221"/>
      <c r="C259" s="259" t="s">
        <v>688</v>
      </c>
      <c r="D259" s="226"/>
      <c r="E259" s="227"/>
      <c r="F259" s="224"/>
      <c r="G259" s="224"/>
      <c r="H259" s="224"/>
      <c r="I259" s="224"/>
      <c r="J259" s="224"/>
      <c r="K259" s="224"/>
      <c r="L259" s="224"/>
      <c r="M259" s="224"/>
      <c r="N259" s="223"/>
      <c r="O259" s="223"/>
      <c r="P259" s="223"/>
      <c r="Q259" s="223"/>
      <c r="R259" s="224"/>
      <c r="S259" s="224"/>
      <c r="T259" s="224"/>
      <c r="U259" s="224"/>
      <c r="V259" s="224"/>
      <c r="W259" s="224"/>
      <c r="X259" s="224"/>
      <c r="Y259" s="213"/>
      <c r="Z259" s="213"/>
      <c r="AA259" s="213"/>
      <c r="AB259" s="213"/>
      <c r="AC259" s="213"/>
      <c r="AD259" s="213"/>
      <c r="AE259" s="213"/>
      <c r="AF259" s="213"/>
      <c r="AG259" s="213" t="s">
        <v>275</v>
      </c>
      <c r="AH259" s="213">
        <v>0</v>
      </c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outlineLevel="1" x14ac:dyDescent="0.25">
      <c r="A260" s="220"/>
      <c r="B260" s="221"/>
      <c r="C260" s="259" t="s">
        <v>683</v>
      </c>
      <c r="D260" s="226"/>
      <c r="E260" s="227"/>
      <c r="F260" s="224"/>
      <c r="G260" s="224"/>
      <c r="H260" s="224"/>
      <c r="I260" s="224"/>
      <c r="J260" s="224"/>
      <c r="K260" s="224"/>
      <c r="L260" s="224"/>
      <c r="M260" s="224"/>
      <c r="N260" s="223"/>
      <c r="O260" s="223"/>
      <c r="P260" s="223"/>
      <c r="Q260" s="223"/>
      <c r="R260" s="224"/>
      <c r="S260" s="224"/>
      <c r="T260" s="224"/>
      <c r="U260" s="224"/>
      <c r="V260" s="224"/>
      <c r="W260" s="224"/>
      <c r="X260" s="224"/>
      <c r="Y260" s="213"/>
      <c r="Z260" s="213"/>
      <c r="AA260" s="213"/>
      <c r="AB260" s="213"/>
      <c r="AC260" s="213"/>
      <c r="AD260" s="213"/>
      <c r="AE260" s="213"/>
      <c r="AF260" s="213"/>
      <c r="AG260" s="213" t="s">
        <v>275</v>
      </c>
      <c r="AH260" s="213">
        <v>0</v>
      </c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outlineLevel="1" x14ac:dyDescent="0.25">
      <c r="A261" s="220"/>
      <c r="B261" s="221"/>
      <c r="C261" s="259" t="s">
        <v>330</v>
      </c>
      <c r="D261" s="226"/>
      <c r="E261" s="227"/>
      <c r="F261" s="224"/>
      <c r="G261" s="224"/>
      <c r="H261" s="224"/>
      <c r="I261" s="224"/>
      <c r="J261" s="224"/>
      <c r="K261" s="224"/>
      <c r="L261" s="224"/>
      <c r="M261" s="224"/>
      <c r="N261" s="223"/>
      <c r="O261" s="223"/>
      <c r="P261" s="223"/>
      <c r="Q261" s="223"/>
      <c r="R261" s="224"/>
      <c r="S261" s="224"/>
      <c r="T261" s="224"/>
      <c r="U261" s="224"/>
      <c r="V261" s="224"/>
      <c r="W261" s="224"/>
      <c r="X261" s="224"/>
      <c r="Y261" s="213"/>
      <c r="Z261" s="213"/>
      <c r="AA261" s="213"/>
      <c r="AB261" s="213"/>
      <c r="AC261" s="213"/>
      <c r="AD261" s="213"/>
      <c r="AE261" s="213"/>
      <c r="AF261" s="213"/>
      <c r="AG261" s="213" t="s">
        <v>275</v>
      </c>
      <c r="AH261" s="213">
        <v>0</v>
      </c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outlineLevel="1" x14ac:dyDescent="0.25">
      <c r="A262" s="220"/>
      <c r="B262" s="221"/>
      <c r="C262" s="259" t="s">
        <v>510</v>
      </c>
      <c r="D262" s="226"/>
      <c r="E262" s="227"/>
      <c r="F262" s="224"/>
      <c r="G262" s="224"/>
      <c r="H262" s="224"/>
      <c r="I262" s="224"/>
      <c r="J262" s="224"/>
      <c r="K262" s="224"/>
      <c r="L262" s="224"/>
      <c r="M262" s="224"/>
      <c r="N262" s="223"/>
      <c r="O262" s="223"/>
      <c r="P262" s="223"/>
      <c r="Q262" s="223"/>
      <c r="R262" s="224"/>
      <c r="S262" s="224"/>
      <c r="T262" s="224"/>
      <c r="U262" s="224"/>
      <c r="V262" s="224"/>
      <c r="W262" s="224"/>
      <c r="X262" s="224"/>
      <c r="Y262" s="213"/>
      <c r="Z262" s="213"/>
      <c r="AA262" s="213"/>
      <c r="AB262" s="213"/>
      <c r="AC262" s="213"/>
      <c r="AD262" s="213"/>
      <c r="AE262" s="213"/>
      <c r="AF262" s="213"/>
      <c r="AG262" s="213" t="s">
        <v>275</v>
      </c>
      <c r="AH262" s="213">
        <v>0</v>
      </c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outlineLevel="1" x14ac:dyDescent="0.25">
      <c r="A263" s="220"/>
      <c r="B263" s="221"/>
      <c r="C263" s="259" t="s">
        <v>684</v>
      </c>
      <c r="D263" s="226"/>
      <c r="E263" s="227"/>
      <c r="F263" s="224"/>
      <c r="G263" s="224"/>
      <c r="H263" s="224"/>
      <c r="I263" s="224"/>
      <c r="J263" s="224"/>
      <c r="K263" s="224"/>
      <c r="L263" s="224"/>
      <c r="M263" s="224"/>
      <c r="N263" s="223"/>
      <c r="O263" s="223"/>
      <c r="P263" s="223"/>
      <c r="Q263" s="223"/>
      <c r="R263" s="224"/>
      <c r="S263" s="224"/>
      <c r="T263" s="224"/>
      <c r="U263" s="224"/>
      <c r="V263" s="224"/>
      <c r="W263" s="224"/>
      <c r="X263" s="224"/>
      <c r="Y263" s="213"/>
      <c r="Z263" s="213"/>
      <c r="AA263" s="213"/>
      <c r="AB263" s="213"/>
      <c r="AC263" s="213"/>
      <c r="AD263" s="213"/>
      <c r="AE263" s="213"/>
      <c r="AF263" s="213"/>
      <c r="AG263" s="213" t="s">
        <v>275</v>
      </c>
      <c r="AH263" s="213">
        <v>0</v>
      </c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outlineLevel="1" x14ac:dyDescent="0.25">
      <c r="A264" s="220"/>
      <c r="B264" s="221"/>
      <c r="C264" s="259" t="s">
        <v>685</v>
      </c>
      <c r="D264" s="226"/>
      <c r="E264" s="227">
        <v>437.15</v>
      </c>
      <c r="F264" s="224"/>
      <c r="G264" s="224"/>
      <c r="H264" s="224"/>
      <c r="I264" s="224"/>
      <c r="J264" s="224"/>
      <c r="K264" s="224"/>
      <c r="L264" s="224"/>
      <c r="M264" s="224"/>
      <c r="N264" s="223"/>
      <c r="O264" s="223"/>
      <c r="P264" s="223"/>
      <c r="Q264" s="223"/>
      <c r="R264" s="224"/>
      <c r="S264" s="224"/>
      <c r="T264" s="224"/>
      <c r="U264" s="224"/>
      <c r="V264" s="224"/>
      <c r="W264" s="224"/>
      <c r="X264" s="224"/>
      <c r="Y264" s="213"/>
      <c r="Z264" s="213"/>
      <c r="AA264" s="213"/>
      <c r="AB264" s="213"/>
      <c r="AC264" s="213"/>
      <c r="AD264" s="213"/>
      <c r="AE264" s="213"/>
      <c r="AF264" s="213"/>
      <c r="AG264" s="213" t="s">
        <v>275</v>
      </c>
      <c r="AH264" s="213">
        <v>0</v>
      </c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</row>
    <row r="265" spans="1:60" outlineLevel="1" x14ac:dyDescent="0.25">
      <c r="A265" s="242">
        <v>58</v>
      </c>
      <c r="B265" s="243" t="s">
        <v>689</v>
      </c>
      <c r="C265" s="258" t="s">
        <v>690</v>
      </c>
      <c r="D265" s="244" t="s">
        <v>269</v>
      </c>
      <c r="E265" s="245">
        <v>437.15</v>
      </c>
      <c r="F265" s="246"/>
      <c r="G265" s="247">
        <f>ROUND(E265*F265,2)</f>
        <v>0</v>
      </c>
      <c r="H265" s="246"/>
      <c r="I265" s="247">
        <f>ROUND(E265*H265,2)</f>
        <v>0</v>
      </c>
      <c r="J265" s="246"/>
      <c r="K265" s="247">
        <f>ROUND(E265*J265,2)</f>
        <v>0</v>
      </c>
      <c r="L265" s="247">
        <v>21</v>
      </c>
      <c r="M265" s="247">
        <f>G265*(1+L265/100)</f>
        <v>0</v>
      </c>
      <c r="N265" s="245">
        <v>1.5E-3</v>
      </c>
      <c r="O265" s="245">
        <f>ROUND(E265*N265,2)</f>
        <v>0.66</v>
      </c>
      <c r="P265" s="245">
        <v>0</v>
      </c>
      <c r="Q265" s="245">
        <f>ROUND(E265*P265,2)</f>
        <v>0</v>
      </c>
      <c r="R265" s="247"/>
      <c r="S265" s="247" t="s">
        <v>270</v>
      </c>
      <c r="T265" s="248" t="s">
        <v>271</v>
      </c>
      <c r="U265" s="224">
        <v>0</v>
      </c>
      <c r="V265" s="224">
        <f>ROUND(E265*U265,2)</f>
        <v>0</v>
      </c>
      <c r="W265" s="224"/>
      <c r="X265" s="224" t="s">
        <v>272</v>
      </c>
      <c r="Y265" s="213"/>
      <c r="Z265" s="213"/>
      <c r="AA265" s="213"/>
      <c r="AB265" s="213"/>
      <c r="AC265" s="213"/>
      <c r="AD265" s="213"/>
      <c r="AE265" s="213"/>
      <c r="AF265" s="213"/>
      <c r="AG265" s="213" t="s">
        <v>366</v>
      </c>
      <c r="AH265" s="213"/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outlineLevel="1" x14ac:dyDescent="0.25">
      <c r="A266" s="220"/>
      <c r="B266" s="221"/>
      <c r="C266" s="259" t="s">
        <v>691</v>
      </c>
      <c r="D266" s="226"/>
      <c r="E266" s="227"/>
      <c r="F266" s="224"/>
      <c r="G266" s="224"/>
      <c r="H266" s="224"/>
      <c r="I266" s="224"/>
      <c r="J266" s="224"/>
      <c r="K266" s="224"/>
      <c r="L266" s="224"/>
      <c r="M266" s="224"/>
      <c r="N266" s="223"/>
      <c r="O266" s="223"/>
      <c r="P266" s="223"/>
      <c r="Q266" s="223"/>
      <c r="R266" s="224"/>
      <c r="S266" s="224"/>
      <c r="T266" s="224"/>
      <c r="U266" s="224"/>
      <c r="V266" s="224"/>
      <c r="W266" s="224"/>
      <c r="X266" s="224"/>
      <c r="Y266" s="213"/>
      <c r="Z266" s="213"/>
      <c r="AA266" s="213"/>
      <c r="AB266" s="213"/>
      <c r="AC266" s="213"/>
      <c r="AD266" s="213"/>
      <c r="AE266" s="213"/>
      <c r="AF266" s="213"/>
      <c r="AG266" s="213" t="s">
        <v>275</v>
      </c>
      <c r="AH266" s="213">
        <v>0</v>
      </c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</row>
    <row r="267" spans="1:60" outlineLevel="1" x14ac:dyDescent="0.25">
      <c r="A267" s="220"/>
      <c r="B267" s="221"/>
      <c r="C267" s="259" t="s">
        <v>683</v>
      </c>
      <c r="D267" s="226"/>
      <c r="E267" s="227"/>
      <c r="F267" s="224"/>
      <c r="G267" s="224"/>
      <c r="H267" s="224"/>
      <c r="I267" s="224"/>
      <c r="J267" s="224"/>
      <c r="K267" s="224"/>
      <c r="L267" s="224"/>
      <c r="M267" s="224"/>
      <c r="N267" s="223"/>
      <c r="O267" s="223"/>
      <c r="P267" s="223"/>
      <c r="Q267" s="223"/>
      <c r="R267" s="224"/>
      <c r="S267" s="224"/>
      <c r="T267" s="224"/>
      <c r="U267" s="224"/>
      <c r="V267" s="224"/>
      <c r="W267" s="224"/>
      <c r="X267" s="224"/>
      <c r="Y267" s="213"/>
      <c r="Z267" s="213"/>
      <c r="AA267" s="213"/>
      <c r="AB267" s="213"/>
      <c r="AC267" s="213"/>
      <c r="AD267" s="213"/>
      <c r="AE267" s="213"/>
      <c r="AF267" s="213"/>
      <c r="AG267" s="213" t="s">
        <v>275</v>
      </c>
      <c r="AH267" s="213">
        <v>0</v>
      </c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outlineLevel="1" x14ac:dyDescent="0.25">
      <c r="A268" s="220"/>
      <c r="B268" s="221"/>
      <c r="C268" s="259" t="s">
        <v>330</v>
      </c>
      <c r="D268" s="226"/>
      <c r="E268" s="227"/>
      <c r="F268" s="224"/>
      <c r="G268" s="224"/>
      <c r="H268" s="224"/>
      <c r="I268" s="224"/>
      <c r="J268" s="224"/>
      <c r="K268" s="224"/>
      <c r="L268" s="224"/>
      <c r="M268" s="224"/>
      <c r="N268" s="223"/>
      <c r="O268" s="223"/>
      <c r="P268" s="223"/>
      <c r="Q268" s="223"/>
      <c r="R268" s="224"/>
      <c r="S268" s="224"/>
      <c r="T268" s="224"/>
      <c r="U268" s="224"/>
      <c r="V268" s="224"/>
      <c r="W268" s="224"/>
      <c r="X268" s="224"/>
      <c r="Y268" s="213"/>
      <c r="Z268" s="213"/>
      <c r="AA268" s="213"/>
      <c r="AB268" s="213"/>
      <c r="AC268" s="213"/>
      <c r="AD268" s="213"/>
      <c r="AE268" s="213"/>
      <c r="AF268" s="213"/>
      <c r="AG268" s="213" t="s">
        <v>275</v>
      </c>
      <c r="AH268" s="213">
        <v>0</v>
      </c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outlineLevel="1" x14ac:dyDescent="0.25">
      <c r="A269" s="220"/>
      <c r="B269" s="221"/>
      <c r="C269" s="259" t="s">
        <v>510</v>
      </c>
      <c r="D269" s="226"/>
      <c r="E269" s="227"/>
      <c r="F269" s="224"/>
      <c r="G269" s="224"/>
      <c r="H269" s="224"/>
      <c r="I269" s="224"/>
      <c r="J269" s="224"/>
      <c r="K269" s="224"/>
      <c r="L269" s="224"/>
      <c r="M269" s="224"/>
      <c r="N269" s="223"/>
      <c r="O269" s="223"/>
      <c r="P269" s="223"/>
      <c r="Q269" s="223"/>
      <c r="R269" s="224"/>
      <c r="S269" s="224"/>
      <c r="T269" s="224"/>
      <c r="U269" s="224"/>
      <c r="V269" s="224"/>
      <c r="W269" s="224"/>
      <c r="X269" s="224"/>
      <c r="Y269" s="213"/>
      <c r="Z269" s="213"/>
      <c r="AA269" s="213"/>
      <c r="AB269" s="213"/>
      <c r="AC269" s="213"/>
      <c r="AD269" s="213"/>
      <c r="AE269" s="213"/>
      <c r="AF269" s="213"/>
      <c r="AG269" s="213" t="s">
        <v>275</v>
      </c>
      <c r="AH269" s="213">
        <v>0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outlineLevel="1" x14ac:dyDescent="0.25">
      <c r="A270" s="220"/>
      <c r="B270" s="221"/>
      <c r="C270" s="259" t="s">
        <v>684</v>
      </c>
      <c r="D270" s="226"/>
      <c r="E270" s="227"/>
      <c r="F270" s="224"/>
      <c r="G270" s="224"/>
      <c r="H270" s="224"/>
      <c r="I270" s="224"/>
      <c r="J270" s="224"/>
      <c r="K270" s="224"/>
      <c r="L270" s="224"/>
      <c r="M270" s="224"/>
      <c r="N270" s="223"/>
      <c r="O270" s="223"/>
      <c r="P270" s="223"/>
      <c r="Q270" s="223"/>
      <c r="R270" s="224"/>
      <c r="S270" s="224"/>
      <c r="T270" s="224"/>
      <c r="U270" s="224"/>
      <c r="V270" s="224"/>
      <c r="W270" s="224"/>
      <c r="X270" s="224"/>
      <c r="Y270" s="213"/>
      <c r="Z270" s="213"/>
      <c r="AA270" s="213"/>
      <c r="AB270" s="213"/>
      <c r="AC270" s="213"/>
      <c r="AD270" s="213"/>
      <c r="AE270" s="213"/>
      <c r="AF270" s="213"/>
      <c r="AG270" s="213" t="s">
        <v>275</v>
      </c>
      <c r="AH270" s="213">
        <v>0</v>
      </c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outlineLevel="1" x14ac:dyDescent="0.25">
      <c r="A271" s="220"/>
      <c r="B271" s="221"/>
      <c r="C271" s="259" t="s">
        <v>685</v>
      </c>
      <c r="D271" s="226"/>
      <c r="E271" s="227">
        <v>437.15</v>
      </c>
      <c r="F271" s="224"/>
      <c r="G271" s="224"/>
      <c r="H271" s="224"/>
      <c r="I271" s="224"/>
      <c r="J271" s="224"/>
      <c r="K271" s="224"/>
      <c r="L271" s="224"/>
      <c r="M271" s="224"/>
      <c r="N271" s="223"/>
      <c r="O271" s="223"/>
      <c r="P271" s="223"/>
      <c r="Q271" s="223"/>
      <c r="R271" s="224"/>
      <c r="S271" s="224"/>
      <c r="T271" s="224"/>
      <c r="U271" s="224"/>
      <c r="V271" s="224"/>
      <c r="W271" s="224"/>
      <c r="X271" s="224"/>
      <c r="Y271" s="213"/>
      <c r="Z271" s="213"/>
      <c r="AA271" s="213"/>
      <c r="AB271" s="213"/>
      <c r="AC271" s="213"/>
      <c r="AD271" s="213"/>
      <c r="AE271" s="213"/>
      <c r="AF271" s="213"/>
      <c r="AG271" s="213" t="s">
        <v>275</v>
      </c>
      <c r="AH271" s="213">
        <v>0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outlineLevel="1" x14ac:dyDescent="0.25">
      <c r="A272" s="242">
        <v>59</v>
      </c>
      <c r="B272" s="243" t="s">
        <v>692</v>
      </c>
      <c r="C272" s="258" t="s">
        <v>693</v>
      </c>
      <c r="D272" s="244" t="s">
        <v>381</v>
      </c>
      <c r="E272" s="245">
        <v>274.94</v>
      </c>
      <c r="F272" s="246"/>
      <c r="G272" s="247">
        <f>ROUND(E272*F272,2)</f>
        <v>0</v>
      </c>
      <c r="H272" s="246"/>
      <c r="I272" s="247">
        <f>ROUND(E272*H272,2)</f>
        <v>0</v>
      </c>
      <c r="J272" s="246"/>
      <c r="K272" s="247">
        <f>ROUND(E272*J272,2)</f>
        <v>0</v>
      </c>
      <c r="L272" s="247">
        <v>21</v>
      </c>
      <c r="M272" s="247">
        <f>G272*(1+L272/100)</f>
        <v>0</v>
      </c>
      <c r="N272" s="245">
        <v>3.2000000000000003E-4</v>
      </c>
      <c r="O272" s="245">
        <f>ROUND(E272*N272,2)</f>
        <v>0.09</v>
      </c>
      <c r="P272" s="245">
        <v>0</v>
      </c>
      <c r="Q272" s="245">
        <f>ROUND(E272*P272,2)</f>
        <v>0</v>
      </c>
      <c r="R272" s="247"/>
      <c r="S272" s="247" t="s">
        <v>270</v>
      </c>
      <c r="T272" s="248" t="s">
        <v>271</v>
      </c>
      <c r="U272" s="224">
        <v>0</v>
      </c>
      <c r="V272" s="224">
        <f>ROUND(E272*U272,2)</f>
        <v>0</v>
      </c>
      <c r="W272" s="224"/>
      <c r="X272" s="224" t="s">
        <v>272</v>
      </c>
      <c r="Y272" s="213"/>
      <c r="Z272" s="213"/>
      <c r="AA272" s="213"/>
      <c r="AB272" s="213"/>
      <c r="AC272" s="213"/>
      <c r="AD272" s="213"/>
      <c r="AE272" s="213"/>
      <c r="AF272" s="213"/>
      <c r="AG272" s="213" t="s">
        <v>366</v>
      </c>
      <c r="AH272" s="213"/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outlineLevel="1" x14ac:dyDescent="0.25">
      <c r="A273" s="220"/>
      <c r="B273" s="221"/>
      <c r="C273" s="259" t="s">
        <v>694</v>
      </c>
      <c r="D273" s="226"/>
      <c r="E273" s="227"/>
      <c r="F273" s="224"/>
      <c r="G273" s="224"/>
      <c r="H273" s="224"/>
      <c r="I273" s="224"/>
      <c r="J273" s="224"/>
      <c r="K273" s="224"/>
      <c r="L273" s="224"/>
      <c r="M273" s="224"/>
      <c r="N273" s="223"/>
      <c r="O273" s="223"/>
      <c r="P273" s="223"/>
      <c r="Q273" s="223"/>
      <c r="R273" s="224"/>
      <c r="S273" s="224"/>
      <c r="T273" s="224"/>
      <c r="U273" s="224"/>
      <c r="V273" s="224"/>
      <c r="W273" s="224"/>
      <c r="X273" s="224"/>
      <c r="Y273" s="213"/>
      <c r="Z273" s="213"/>
      <c r="AA273" s="213"/>
      <c r="AB273" s="213"/>
      <c r="AC273" s="213"/>
      <c r="AD273" s="213"/>
      <c r="AE273" s="213"/>
      <c r="AF273" s="213"/>
      <c r="AG273" s="213" t="s">
        <v>275</v>
      </c>
      <c r="AH273" s="213">
        <v>0</v>
      </c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</row>
    <row r="274" spans="1:60" outlineLevel="1" x14ac:dyDescent="0.25">
      <c r="A274" s="220"/>
      <c r="B274" s="221"/>
      <c r="C274" s="259" t="s">
        <v>683</v>
      </c>
      <c r="D274" s="226"/>
      <c r="E274" s="227"/>
      <c r="F274" s="224"/>
      <c r="G274" s="224"/>
      <c r="H274" s="224"/>
      <c r="I274" s="224"/>
      <c r="J274" s="224"/>
      <c r="K274" s="224"/>
      <c r="L274" s="224"/>
      <c r="M274" s="224"/>
      <c r="N274" s="223"/>
      <c r="O274" s="223"/>
      <c r="P274" s="223"/>
      <c r="Q274" s="223"/>
      <c r="R274" s="224"/>
      <c r="S274" s="224"/>
      <c r="T274" s="224"/>
      <c r="U274" s="224"/>
      <c r="V274" s="224"/>
      <c r="W274" s="224"/>
      <c r="X274" s="224"/>
      <c r="Y274" s="213"/>
      <c r="Z274" s="213"/>
      <c r="AA274" s="213"/>
      <c r="AB274" s="213"/>
      <c r="AC274" s="213"/>
      <c r="AD274" s="213"/>
      <c r="AE274" s="213"/>
      <c r="AF274" s="213"/>
      <c r="AG274" s="213" t="s">
        <v>275</v>
      </c>
      <c r="AH274" s="213">
        <v>0</v>
      </c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</row>
    <row r="275" spans="1:60" outlineLevel="1" x14ac:dyDescent="0.25">
      <c r="A275" s="220"/>
      <c r="B275" s="221"/>
      <c r="C275" s="259" t="s">
        <v>330</v>
      </c>
      <c r="D275" s="226"/>
      <c r="E275" s="227"/>
      <c r="F275" s="224"/>
      <c r="G275" s="224"/>
      <c r="H275" s="224"/>
      <c r="I275" s="224"/>
      <c r="J275" s="224"/>
      <c r="K275" s="224"/>
      <c r="L275" s="224"/>
      <c r="M275" s="224"/>
      <c r="N275" s="223"/>
      <c r="O275" s="223"/>
      <c r="P275" s="223"/>
      <c r="Q275" s="223"/>
      <c r="R275" s="224"/>
      <c r="S275" s="224"/>
      <c r="T275" s="224"/>
      <c r="U275" s="224"/>
      <c r="V275" s="224"/>
      <c r="W275" s="224"/>
      <c r="X275" s="224"/>
      <c r="Y275" s="213"/>
      <c r="Z275" s="213"/>
      <c r="AA275" s="213"/>
      <c r="AB275" s="213"/>
      <c r="AC275" s="213"/>
      <c r="AD275" s="213"/>
      <c r="AE275" s="213"/>
      <c r="AF275" s="213"/>
      <c r="AG275" s="213" t="s">
        <v>275</v>
      </c>
      <c r="AH275" s="213">
        <v>0</v>
      </c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outlineLevel="1" x14ac:dyDescent="0.25">
      <c r="A276" s="220"/>
      <c r="B276" s="221"/>
      <c r="C276" s="259" t="s">
        <v>510</v>
      </c>
      <c r="D276" s="226"/>
      <c r="E276" s="227"/>
      <c r="F276" s="224"/>
      <c r="G276" s="224"/>
      <c r="H276" s="224"/>
      <c r="I276" s="224"/>
      <c r="J276" s="224"/>
      <c r="K276" s="224"/>
      <c r="L276" s="224"/>
      <c r="M276" s="224"/>
      <c r="N276" s="223"/>
      <c r="O276" s="223"/>
      <c r="P276" s="223"/>
      <c r="Q276" s="223"/>
      <c r="R276" s="224"/>
      <c r="S276" s="224"/>
      <c r="T276" s="224"/>
      <c r="U276" s="224"/>
      <c r="V276" s="224"/>
      <c r="W276" s="224"/>
      <c r="X276" s="224"/>
      <c r="Y276" s="213"/>
      <c r="Z276" s="213"/>
      <c r="AA276" s="213"/>
      <c r="AB276" s="213"/>
      <c r="AC276" s="213"/>
      <c r="AD276" s="213"/>
      <c r="AE276" s="213"/>
      <c r="AF276" s="213"/>
      <c r="AG276" s="213" t="s">
        <v>275</v>
      </c>
      <c r="AH276" s="213">
        <v>0</v>
      </c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</row>
    <row r="277" spans="1:60" outlineLevel="1" x14ac:dyDescent="0.25">
      <c r="A277" s="220"/>
      <c r="B277" s="221"/>
      <c r="C277" s="259" t="s">
        <v>695</v>
      </c>
      <c r="D277" s="226"/>
      <c r="E277" s="227"/>
      <c r="F277" s="224"/>
      <c r="G277" s="224"/>
      <c r="H277" s="224"/>
      <c r="I277" s="224"/>
      <c r="J277" s="224"/>
      <c r="K277" s="224"/>
      <c r="L277" s="224"/>
      <c r="M277" s="224"/>
      <c r="N277" s="223"/>
      <c r="O277" s="223"/>
      <c r="P277" s="223"/>
      <c r="Q277" s="223"/>
      <c r="R277" s="224"/>
      <c r="S277" s="224"/>
      <c r="T277" s="224"/>
      <c r="U277" s="224"/>
      <c r="V277" s="224"/>
      <c r="W277" s="224"/>
      <c r="X277" s="224"/>
      <c r="Y277" s="213"/>
      <c r="Z277" s="213"/>
      <c r="AA277" s="213"/>
      <c r="AB277" s="213"/>
      <c r="AC277" s="213"/>
      <c r="AD277" s="213"/>
      <c r="AE277" s="213"/>
      <c r="AF277" s="213"/>
      <c r="AG277" s="213" t="s">
        <v>275</v>
      </c>
      <c r="AH277" s="213">
        <v>0</v>
      </c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</row>
    <row r="278" spans="1:60" outlineLevel="1" x14ac:dyDescent="0.25">
      <c r="A278" s="220"/>
      <c r="B278" s="221"/>
      <c r="C278" s="259" t="s">
        <v>696</v>
      </c>
      <c r="D278" s="226"/>
      <c r="E278" s="227">
        <v>274.94</v>
      </c>
      <c r="F278" s="224"/>
      <c r="G278" s="224"/>
      <c r="H278" s="224"/>
      <c r="I278" s="224"/>
      <c r="J278" s="224"/>
      <c r="K278" s="224"/>
      <c r="L278" s="224"/>
      <c r="M278" s="224"/>
      <c r="N278" s="223"/>
      <c r="O278" s="223"/>
      <c r="P278" s="223"/>
      <c r="Q278" s="223"/>
      <c r="R278" s="224"/>
      <c r="S278" s="224"/>
      <c r="T278" s="224"/>
      <c r="U278" s="224"/>
      <c r="V278" s="224"/>
      <c r="W278" s="224"/>
      <c r="X278" s="224"/>
      <c r="Y278" s="213"/>
      <c r="Z278" s="213"/>
      <c r="AA278" s="213"/>
      <c r="AB278" s="213"/>
      <c r="AC278" s="213"/>
      <c r="AD278" s="213"/>
      <c r="AE278" s="213"/>
      <c r="AF278" s="213"/>
      <c r="AG278" s="213" t="s">
        <v>275</v>
      </c>
      <c r="AH278" s="213">
        <v>0</v>
      </c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outlineLevel="1" x14ac:dyDescent="0.25">
      <c r="A279" s="242">
        <v>60</v>
      </c>
      <c r="B279" s="243" t="s">
        <v>697</v>
      </c>
      <c r="C279" s="258" t="s">
        <v>698</v>
      </c>
      <c r="D279" s="244" t="s">
        <v>269</v>
      </c>
      <c r="E279" s="245">
        <v>437.15</v>
      </c>
      <c r="F279" s="246"/>
      <c r="G279" s="247">
        <f>ROUND(E279*F279,2)</f>
        <v>0</v>
      </c>
      <c r="H279" s="246"/>
      <c r="I279" s="247">
        <f>ROUND(E279*H279,2)</f>
        <v>0</v>
      </c>
      <c r="J279" s="246"/>
      <c r="K279" s="247">
        <f>ROUND(E279*J279,2)</f>
        <v>0</v>
      </c>
      <c r="L279" s="247">
        <v>21</v>
      </c>
      <c r="M279" s="247">
        <f>G279*(1+L279/100)</f>
        <v>0</v>
      </c>
      <c r="N279" s="245">
        <v>2.9999999999999997E-4</v>
      </c>
      <c r="O279" s="245">
        <f>ROUND(E279*N279,2)</f>
        <v>0.13</v>
      </c>
      <c r="P279" s="245">
        <v>0</v>
      </c>
      <c r="Q279" s="245">
        <f>ROUND(E279*P279,2)</f>
        <v>0</v>
      </c>
      <c r="R279" s="247"/>
      <c r="S279" s="247" t="s">
        <v>270</v>
      </c>
      <c r="T279" s="248" t="s">
        <v>271</v>
      </c>
      <c r="U279" s="224">
        <v>0</v>
      </c>
      <c r="V279" s="224">
        <f>ROUND(E279*U279,2)</f>
        <v>0</v>
      </c>
      <c r="W279" s="224"/>
      <c r="X279" s="224" t="s">
        <v>272</v>
      </c>
      <c r="Y279" s="213"/>
      <c r="Z279" s="213"/>
      <c r="AA279" s="213"/>
      <c r="AB279" s="213"/>
      <c r="AC279" s="213"/>
      <c r="AD279" s="213"/>
      <c r="AE279" s="213"/>
      <c r="AF279" s="213"/>
      <c r="AG279" s="213" t="s">
        <v>366</v>
      </c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outlineLevel="1" x14ac:dyDescent="0.25">
      <c r="A280" s="220"/>
      <c r="B280" s="221"/>
      <c r="C280" s="259" t="s">
        <v>699</v>
      </c>
      <c r="D280" s="226"/>
      <c r="E280" s="227"/>
      <c r="F280" s="224"/>
      <c r="G280" s="224"/>
      <c r="H280" s="224"/>
      <c r="I280" s="224"/>
      <c r="J280" s="224"/>
      <c r="K280" s="224"/>
      <c r="L280" s="224"/>
      <c r="M280" s="224"/>
      <c r="N280" s="223"/>
      <c r="O280" s="223"/>
      <c r="P280" s="223"/>
      <c r="Q280" s="223"/>
      <c r="R280" s="224"/>
      <c r="S280" s="224"/>
      <c r="T280" s="224"/>
      <c r="U280" s="224"/>
      <c r="V280" s="224"/>
      <c r="W280" s="224"/>
      <c r="X280" s="224"/>
      <c r="Y280" s="213"/>
      <c r="Z280" s="213"/>
      <c r="AA280" s="213"/>
      <c r="AB280" s="213"/>
      <c r="AC280" s="213"/>
      <c r="AD280" s="213"/>
      <c r="AE280" s="213"/>
      <c r="AF280" s="213"/>
      <c r="AG280" s="213" t="s">
        <v>275</v>
      </c>
      <c r="AH280" s="213">
        <v>0</v>
      </c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</row>
    <row r="281" spans="1:60" outlineLevel="1" x14ac:dyDescent="0.25">
      <c r="A281" s="220"/>
      <c r="B281" s="221"/>
      <c r="C281" s="259" t="s">
        <v>683</v>
      </c>
      <c r="D281" s="226"/>
      <c r="E281" s="227"/>
      <c r="F281" s="224"/>
      <c r="G281" s="224"/>
      <c r="H281" s="224"/>
      <c r="I281" s="224"/>
      <c r="J281" s="224"/>
      <c r="K281" s="224"/>
      <c r="L281" s="224"/>
      <c r="M281" s="224"/>
      <c r="N281" s="223"/>
      <c r="O281" s="223"/>
      <c r="P281" s="223"/>
      <c r="Q281" s="223"/>
      <c r="R281" s="224"/>
      <c r="S281" s="224"/>
      <c r="T281" s="224"/>
      <c r="U281" s="224"/>
      <c r="V281" s="224"/>
      <c r="W281" s="224"/>
      <c r="X281" s="224"/>
      <c r="Y281" s="213"/>
      <c r="Z281" s="213"/>
      <c r="AA281" s="213"/>
      <c r="AB281" s="213"/>
      <c r="AC281" s="213"/>
      <c r="AD281" s="213"/>
      <c r="AE281" s="213"/>
      <c r="AF281" s="213"/>
      <c r="AG281" s="213" t="s">
        <v>275</v>
      </c>
      <c r="AH281" s="213">
        <v>0</v>
      </c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outlineLevel="1" x14ac:dyDescent="0.25">
      <c r="A282" s="220"/>
      <c r="B282" s="221"/>
      <c r="C282" s="259" t="s">
        <v>330</v>
      </c>
      <c r="D282" s="226"/>
      <c r="E282" s="227"/>
      <c r="F282" s="224"/>
      <c r="G282" s="224"/>
      <c r="H282" s="224"/>
      <c r="I282" s="224"/>
      <c r="J282" s="224"/>
      <c r="K282" s="224"/>
      <c r="L282" s="224"/>
      <c r="M282" s="224"/>
      <c r="N282" s="223"/>
      <c r="O282" s="223"/>
      <c r="P282" s="223"/>
      <c r="Q282" s="223"/>
      <c r="R282" s="224"/>
      <c r="S282" s="224"/>
      <c r="T282" s="224"/>
      <c r="U282" s="224"/>
      <c r="V282" s="224"/>
      <c r="W282" s="224"/>
      <c r="X282" s="224"/>
      <c r="Y282" s="213"/>
      <c r="Z282" s="213"/>
      <c r="AA282" s="213"/>
      <c r="AB282" s="213"/>
      <c r="AC282" s="213"/>
      <c r="AD282" s="213"/>
      <c r="AE282" s="213"/>
      <c r="AF282" s="213"/>
      <c r="AG282" s="213" t="s">
        <v>275</v>
      </c>
      <c r="AH282" s="213">
        <v>0</v>
      </c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</row>
    <row r="283" spans="1:60" outlineLevel="1" x14ac:dyDescent="0.25">
      <c r="A283" s="220"/>
      <c r="B283" s="221"/>
      <c r="C283" s="259" t="s">
        <v>510</v>
      </c>
      <c r="D283" s="226"/>
      <c r="E283" s="227"/>
      <c r="F283" s="224"/>
      <c r="G283" s="224"/>
      <c r="H283" s="224"/>
      <c r="I283" s="224"/>
      <c r="J283" s="224"/>
      <c r="K283" s="224"/>
      <c r="L283" s="224"/>
      <c r="M283" s="224"/>
      <c r="N283" s="223"/>
      <c r="O283" s="223"/>
      <c r="P283" s="223"/>
      <c r="Q283" s="223"/>
      <c r="R283" s="224"/>
      <c r="S283" s="224"/>
      <c r="T283" s="224"/>
      <c r="U283" s="224"/>
      <c r="V283" s="224"/>
      <c r="W283" s="224"/>
      <c r="X283" s="224"/>
      <c r="Y283" s="213"/>
      <c r="Z283" s="213"/>
      <c r="AA283" s="213"/>
      <c r="AB283" s="213"/>
      <c r="AC283" s="213"/>
      <c r="AD283" s="213"/>
      <c r="AE283" s="213"/>
      <c r="AF283" s="213"/>
      <c r="AG283" s="213" t="s">
        <v>275</v>
      </c>
      <c r="AH283" s="213">
        <v>0</v>
      </c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</row>
    <row r="284" spans="1:60" outlineLevel="1" x14ac:dyDescent="0.25">
      <c r="A284" s="220"/>
      <c r="B284" s="221"/>
      <c r="C284" s="259" t="s">
        <v>684</v>
      </c>
      <c r="D284" s="226"/>
      <c r="E284" s="227"/>
      <c r="F284" s="224"/>
      <c r="G284" s="224"/>
      <c r="H284" s="224"/>
      <c r="I284" s="224"/>
      <c r="J284" s="224"/>
      <c r="K284" s="224"/>
      <c r="L284" s="224"/>
      <c r="M284" s="224"/>
      <c r="N284" s="223"/>
      <c r="O284" s="223"/>
      <c r="P284" s="223"/>
      <c r="Q284" s="223"/>
      <c r="R284" s="224"/>
      <c r="S284" s="224"/>
      <c r="T284" s="224"/>
      <c r="U284" s="224"/>
      <c r="V284" s="224"/>
      <c r="W284" s="224"/>
      <c r="X284" s="224"/>
      <c r="Y284" s="213"/>
      <c r="Z284" s="213"/>
      <c r="AA284" s="213"/>
      <c r="AB284" s="213"/>
      <c r="AC284" s="213"/>
      <c r="AD284" s="213"/>
      <c r="AE284" s="213"/>
      <c r="AF284" s="213"/>
      <c r="AG284" s="213" t="s">
        <v>275</v>
      </c>
      <c r="AH284" s="213">
        <v>0</v>
      </c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60" outlineLevel="1" x14ac:dyDescent="0.25">
      <c r="A285" s="220"/>
      <c r="B285" s="221"/>
      <c r="C285" s="259" t="s">
        <v>685</v>
      </c>
      <c r="D285" s="226"/>
      <c r="E285" s="227">
        <v>437.15</v>
      </c>
      <c r="F285" s="224"/>
      <c r="G285" s="224"/>
      <c r="H285" s="224"/>
      <c r="I285" s="224"/>
      <c r="J285" s="224"/>
      <c r="K285" s="224"/>
      <c r="L285" s="224"/>
      <c r="M285" s="224"/>
      <c r="N285" s="223"/>
      <c r="O285" s="223"/>
      <c r="P285" s="223"/>
      <c r="Q285" s="223"/>
      <c r="R285" s="224"/>
      <c r="S285" s="224"/>
      <c r="T285" s="224"/>
      <c r="U285" s="224"/>
      <c r="V285" s="224"/>
      <c r="W285" s="224"/>
      <c r="X285" s="224"/>
      <c r="Y285" s="213"/>
      <c r="Z285" s="213"/>
      <c r="AA285" s="213"/>
      <c r="AB285" s="213"/>
      <c r="AC285" s="213"/>
      <c r="AD285" s="213"/>
      <c r="AE285" s="213"/>
      <c r="AF285" s="213"/>
      <c r="AG285" s="213" t="s">
        <v>275</v>
      </c>
      <c r="AH285" s="213">
        <v>0</v>
      </c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</row>
    <row r="286" spans="1:60" ht="20" outlineLevel="1" x14ac:dyDescent="0.25">
      <c r="A286" s="242">
        <v>61</v>
      </c>
      <c r="B286" s="243" t="s">
        <v>700</v>
      </c>
      <c r="C286" s="258" t="s">
        <v>701</v>
      </c>
      <c r="D286" s="244" t="s">
        <v>269</v>
      </c>
      <c r="E286" s="245">
        <v>437.15</v>
      </c>
      <c r="F286" s="246"/>
      <c r="G286" s="247">
        <f>ROUND(E286*F286,2)</f>
        <v>0</v>
      </c>
      <c r="H286" s="246"/>
      <c r="I286" s="247">
        <f>ROUND(E286*H286,2)</f>
        <v>0</v>
      </c>
      <c r="J286" s="246"/>
      <c r="K286" s="247">
        <f>ROUND(E286*J286,2)</f>
        <v>0</v>
      </c>
      <c r="L286" s="247">
        <v>21</v>
      </c>
      <c r="M286" s="247">
        <f>G286*(1+L286/100)</f>
        <v>0</v>
      </c>
      <c r="N286" s="245">
        <v>8.9999999999999993E-3</v>
      </c>
      <c r="O286" s="245">
        <f>ROUND(E286*N286,2)</f>
        <v>3.93</v>
      </c>
      <c r="P286" s="245">
        <v>0</v>
      </c>
      <c r="Q286" s="245">
        <f>ROUND(E286*P286,2)</f>
        <v>0</v>
      </c>
      <c r="R286" s="247"/>
      <c r="S286" s="247" t="s">
        <v>270</v>
      </c>
      <c r="T286" s="248" t="s">
        <v>271</v>
      </c>
      <c r="U286" s="224">
        <v>0</v>
      </c>
      <c r="V286" s="224">
        <f>ROUND(E286*U286,2)</f>
        <v>0</v>
      </c>
      <c r="W286" s="224"/>
      <c r="X286" s="224" t="s">
        <v>272</v>
      </c>
      <c r="Y286" s="213"/>
      <c r="Z286" s="213"/>
      <c r="AA286" s="213"/>
      <c r="AB286" s="213"/>
      <c r="AC286" s="213"/>
      <c r="AD286" s="213"/>
      <c r="AE286" s="213"/>
      <c r="AF286" s="213"/>
      <c r="AG286" s="213" t="s">
        <v>366</v>
      </c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outlineLevel="1" x14ac:dyDescent="0.25">
      <c r="A287" s="220"/>
      <c r="B287" s="221"/>
      <c r="C287" s="259" t="s">
        <v>702</v>
      </c>
      <c r="D287" s="226"/>
      <c r="E287" s="227"/>
      <c r="F287" s="224"/>
      <c r="G287" s="224"/>
      <c r="H287" s="224"/>
      <c r="I287" s="224"/>
      <c r="J287" s="224"/>
      <c r="K287" s="224"/>
      <c r="L287" s="224"/>
      <c r="M287" s="224"/>
      <c r="N287" s="223"/>
      <c r="O287" s="223"/>
      <c r="P287" s="223"/>
      <c r="Q287" s="223"/>
      <c r="R287" s="224"/>
      <c r="S287" s="224"/>
      <c r="T287" s="224"/>
      <c r="U287" s="224"/>
      <c r="V287" s="224"/>
      <c r="W287" s="224"/>
      <c r="X287" s="224"/>
      <c r="Y287" s="213"/>
      <c r="Z287" s="213"/>
      <c r="AA287" s="213"/>
      <c r="AB287" s="213"/>
      <c r="AC287" s="213"/>
      <c r="AD287" s="213"/>
      <c r="AE287" s="213"/>
      <c r="AF287" s="213"/>
      <c r="AG287" s="213" t="s">
        <v>275</v>
      </c>
      <c r="AH287" s="213">
        <v>0</v>
      </c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outlineLevel="1" x14ac:dyDescent="0.25">
      <c r="A288" s="220"/>
      <c r="B288" s="221"/>
      <c r="C288" s="259" t="s">
        <v>703</v>
      </c>
      <c r="D288" s="226"/>
      <c r="E288" s="227"/>
      <c r="F288" s="224"/>
      <c r="G288" s="224"/>
      <c r="H288" s="224"/>
      <c r="I288" s="224"/>
      <c r="J288" s="224"/>
      <c r="K288" s="224"/>
      <c r="L288" s="224"/>
      <c r="M288" s="224"/>
      <c r="N288" s="223"/>
      <c r="O288" s="223"/>
      <c r="P288" s="223"/>
      <c r="Q288" s="223"/>
      <c r="R288" s="224"/>
      <c r="S288" s="224"/>
      <c r="T288" s="224"/>
      <c r="U288" s="224"/>
      <c r="V288" s="224"/>
      <c r="W288" s="224"/>
      <c r="X288" s="224"/>
      <c r="Y288" s="213"/>
      <c r="Z288" s="213"/>
      <c r="AA288" s="213"/>
      <c r="AB288" s="213"/>
      <c r="AC288" s="213"/>
      <c r="AD288" s="213"/>
      <c r="AE288" s="213"/>
      <c r="AF288" s="213"/>
      <c r="AG288" s="213" t="s">
        <v>275</v>
      </c>
      <c r="AH288" s="213">
        <v>0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outlineLevel="1" x14ac:dyDescent="0.25">
      <c r="A289" s="220"/>
      <c r="B289" s="221"/>
      <c r="C289" s="259" t="s">
        <v>683</v>
      </c>
      <c r="D289" s="226"/>
      <c r="E289" s="227"/>
      <c r="F289" s="224"/>
      <c r="G289" s="224"/>
      <c r="H289" s="224"/>
      <c r="I289" s="224"/>
      <c r="J289" s="224"/>
      <c r="K289" s="224"/>
      <c r="L289" s="224"/>
      <c r="M289" s="224"/>
      <c r="N289" s="223"/>
      <c r="O289" s="223"/>
      <c r="P289" s="223"/>
      <c r="Q289" s="223"/>
      <c r="R289" s="224"/>
      <c r="S289" s="224"/>
      <c r="T289" s="224"/>
      <c r="U289" s="224"/>
      <c r="V289" s="224"/>
      <c r="W289" s="224"/>
      <c r="X289" s="224"/>
      <c r="Y289" s="213"/>
      <c r="Z289" s="213"/>
      <c r="AA289" s="213"/>
      <c r="AB289" s="213"/>
      <c r="AC289" s="213"/>
      <c r="AD289" s="213"/>
      <c r="AE289" s="213"/>
      <c r="AF289" s="213"/>
      <c r="AG289" s="213" t="s">
        <v>275</v>
      </c>
      <c r="AH289" s="213">
        <v>0</v>
      </c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outlineLevel="1" x14ac:dyDescent="0.25">
      <c r="A290" s="220"/>
      <c r="B290" s="221"/>
      <c r="C290" s="259" t="s">
        <v>704</v>
      </c>
      <c r="D290" s="226"/>
      <c r="E290" s="227"/>
      <c r="F290" s="224"/>
      <c r="G290" s="224"/>
      <c r="H290" s="224"/>
      <c r="I290" s="224"/>
      <c r="J290" s="224"/>
      <c r="K290" s="224"/>
      <c r="L290" s="224"/>
      <c r="M290" s="224"/>
      <c r="N290" s="223"/>
      <c r="O290" s="223"/>
      <c r="P290" s="223"/>
      <c r="Q290" s="223"/>
      <c r="R290" s="224"/>
      <c r="S290" s="224"/>
      <c r="T290" s="224"/>
      <c r="U290" s="224"/>
      <c r="V290" s="224"/>
      <c r="W290" s="224"/>
      <c r="X290" s="224"/>
      <c r="Y290" s="213"/>
      <c r="Z290" s="213"/>
      <c r="AA290" s="213"/>
      <c r="AB290" s="213"/>
      <c r="AC290" s="213"/>
      <c r="AD290" s="213"/>
      <c r="AE290" s="213"/>
      <c r="AF290" s="213"/>
      <c r="AG290" s="213" t="s">
        <v>275</v>
      </c>
      <c r="AH290" s="213">
        <v>0</v>
      </c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outlineLevel="1" x14ac:dyDescent="0.25">
      <c r="A291" s="220"/>
      <c r="B291" s="221"/>
      <c r="C291" s="259" t="s">
        <v>330</v>
      </c>
      <c r="D291" s="226"/>
      <c r="E291" s="227"/>
      <c r="F291" s="224"/>
      <c r="G291" s="224"/>
      <c r="H291" s="224"/>
      <c r="I291" s="224"/>
      <c r="J291" s="224"/>
      <c r="K291" s="224"/>
      <c r="L291" s="224"/>
      <c r="M291" s="224"/>
      <c r="N291" s="223"/>
      <c r="O291" s="223"/>
      <c r="P291" s="223"/>
      <c r="Q291" s="223"/>
      <c r="R291" s="224"/>
      <c r="S291" s="224"/>
      <c r="T291" s="224"/>
      <c r="U291" s="224"/>
      <c r="V291" s="224"/>
      <c r="W291" s="224"/>
      <c r="X291" s="224"/>
      <c r="Y291" s="213"/>
      <c r="Z291" s="213"/>
      <c r="AA291" s="213"/>
      <c r="AB291" s="213"/>
      <c r="AC291" s="213"/>
      <c r="AD291" s="213"/>
      <c r="AE291" s="213"/>
      <c r="AF291" s="213"/>
      <c r="AG291" s="213" t="s">
        <v>275</v>
      </c>
      <c r="AH291" s="213">
        <v>0</v>
      </c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</row>
    <row r="292" spans="1:60" outlineLevel="1" x14ac:dyDescent="0.25">
      <c r="A292" s="220"/>
      <c r="B292" s="221"/>
      <c r="C292" s="259" t="s">
        <v>705</v>
      </c>
      <c r="D292" s="226"/>
      <c r="E292" s="227"/>
      <c r="F292" s="224"/>
      <c r="G292" s="224"/>
      <c r="H292" s="224"/>
      <c r="I292" s="224"/>
      <c r="J292" s="224"/>
      <c r="K292" s="224"/>
      <c r="L292" s="224"/>
      <c r="M292" s="224"/>
      <c r="N292" s="223"/>
      <c r="O292" s="223"/>
      <c r="P292" s="223"/>
      <c r="Q292" s="223"/>
      <c r="R292" s="224"/>
      <c r="S292" s="224"/>
      <c r="T292" s="224"/>
      <c r="U292" s="224"/>
      <c r="V292" s="224"/>
      <c r="W292" s="224"/>
      <c r="X292" s="224"/>
      <c r="Y292" s="213"/>
      <c r="Z292" s="213"/>
      <c r="AA292" s="213"/>
      <c r="AB292" s="213"/>
      <c r="AC292" s="213"/>
      <c r="AD292" s="213"/>
      <c r="AE292" s="213"/>
      <c r="AF292" s="213"/>
      <c r="AG292" s="213" t="s">
        <v>275</v>
      </c>
      <c r="AH292" s="213">
        <v>0</v>
      </c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outlineLevel="1" x14ac:dyDescent="0.25">
      <c r="A293" s="220"/>
      <c r="B293" s="221"/>
      <c r="C293" s="259" t="s">
        <v>510</v>
      </c>
      <c r="D293" s="226"/>
      <c r="E293" s="227"/>
      <c r="F293" s="224"/>
      <c r="G293" s="224"/>
      <c r="H293" s="224"/>
      <c r="I293" s="224"/>
      <c r="J293" s="224"/>
      <c r="K293" s="224"/>
      <c r="L293" s="224"/>
      <c r="M293" s="224"/>
      <c r="N293" s="223"/>
      <c r="O293" s="223"/>
      <c r="P293" s="223"/>
      <c r="Q293" s="223"/>
      <c r="R293" s="224"/>
      <c r="S293" s="224"/>
      <c r="T293" s="224"/>
      <c r="U293" s="224"/>
      <c r="V293" s="224"/>
      <c r="W293" s="224"/>
      <c r="X293" s="224"/>
      <c r="Y293" s="213"/>
      <c r="Z293" s="213"/>
      <c r="AA293" s="213"/>
      <c r="AB293" s="213"/>
      <c r="AC293" s="213"/>
      <c r="AD293" s="213"/>
      <c r="AE293" s="213"/>
      <c r="AF293" s="213"/>
      <c r="AG293" s="213" t="s">
        <v>275</v>
      </c>
      <c r="AH293" s="213">
        <v>0</v>
      </c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outlineLevel="1" x14ac:dyDescent="0.25">
      <c r="A294" s="220"/>
      <c r="B294" s="221"/>
      <c r="C294" s="259" t="s">
        <v>706</v>
      </c>
      <c r="D294" s="226"/>
      <c r="E294" s="227"/>
      <c r="F294" s="224"/>
      <c r="G294" s="224"/>
      <c r="H294" s="224"/>
      <c r="I294" s="224"/>
      <c r="J294" s="224"/>
      <c r="K294" s="224"/>
      <c r="L294" s="224"/>
      <c r="M294" s="224"/>
      <c r="N294" s="223"/>
      <c r="O294" s="223"/>
      <c r="P294" s="223"/>
      <c r="Q294" s="223"/>
      <c r="R294" s="224"/>
      <c r="S294" s="224"/>
      <c r="T294" s="224"/>
      <c r="U294" s="224"/>
      <c r="V294" s="224"/>
      <c r="W294" s="224"/>
      <c r="X294" s="224"/>
      <c r="Y294" s="213"/>
      <c r="Z294" s="213"/>
      <c r="AA294" s="213"/>
      <c r="AB294" s="213"/>
      <c r="AC294" s="213"/>
      <c r="AD294" s="213"/>
      <c r="AE294" s="213"/>
      <c r="AF294" s="213"/>
      <c r="AG294" s="213" t="s">
        <v>275</v>
      </c>
      <c r="AH294" s="213">
        <v>0</v>
      </c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outlineLevel="1" x14ac:dyDescent="0.25">
      <c r="A295" s="220"/>
      <c r="B295" s="221"/>
      <c r="C295" s="259" t="s">
        <v>685</v>
      </c>
      <c r="D295" s="226"/>
      <c r="E295" s="227">
        <v>437.15</v>
      </c>
      <c r="F295" s="224"/>
      <c r="G295" s="224"/>
      <c r="H295" s="224"/>
      <c r="I295" s="224"/>
      <c r="J295" s="224"/>
      <c r="K295" s="224"/>
      <c r="L295" s="224"/>
      <c r="M295" s="224"/>
      <c r="N295" s="223"/>
      <c r="O295" s="223"/>
      <c r="P295" s="223"/>
      <c r="Q295" s="223"/>
      <c r="R295" s="224"/>
      <c r="S295" s="224"/>
      <c r="T295" s="224"/>
      <c r="U295" s="224"/>
      <c r="V295" s="224"/>
      <c r="W295" s="224"/>
      <c r="X295" s="224"/>
      <c r="Y295" s="213"/>
      <c r="Z295" s="213"/>
      <c r="AA295" s="213"/>
      <c r="AB295" s="213"/>
      <c r="AC295" s="213"/>
      <c r="AD295" s="213"/>
      <c r="AE295" s="213"/>
      <c r="AF295" s="213"/>
      <c r="AG295" s="213" t="s">
        <v>275</v>
      </c>
      <c r="AH295" s="213">
        <v>0</v>
      </c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ht="20" outlineLevel="1" x14ac:dyDescent="0.25">
      <c r="A296" s="242">
        <v>62</v>
      </c>
      <c r="B296" s="243" t="s">
        <v>707</v>
      </c>
      <c r="C296" s="258" t="s">
        <v>708</v>
      </c>
      <c r="D296" s="244" t="s">
        <v>381</v>
      </c>
      <c r="E296" s="245">
        <v>203.56</v>
      </c>
      <c r="F296" s="246"/>
      <c r="G296" s="247">
        <f>ROUND(E296*F296,2)</f>
        <v>0</v>
      </c>
      <c r="H296" s="246"/>
      <c r="I296" s="247">
        <f>ROUND(E296*H296,2)</f>
        <v>0</v>
      </c>
      <c r="J296" s="246"/>
      <c r="K296" s="247">
        <f>ROUND(E296*J296,2)</f>
        <v>0</v>
      </c>
      <c r="L296" s="247">
        <v>21</v>
      </c>
      <c r="M296" s="247">
        <f>G296*(1+L296/100)</f>
        <v>0</v>
      </c>
      <c r="N296" s="245">
        <v>4.2999999999999999E-4</v>
      </c>
      <c r="O296" s="245">
        <f>ROUND(E296*N296,2)</f>
        <v>0.09</v>
      </c>
      <c r="P296" s="245">
        <v>0</v>
      </c>
      <c r="Q296" s="245">
        <f>ROUND(E296*P296,2)</f>
        <v>0</v>
      </c>
      <c r="R296" s="247"/>
      <c r="S296" s="247" t="s">
        <v>270</v>
      </c>
      <c r="T296" s="248" t="s">
        <v>271</v>
      </c>
      <c r="U296" s="224">
        <v>0</v>
      </c>
      <c r="V296" s="224">
        <f>ROUND(E296*U296,2)</f>
        <v>0</v>
      </c>
      <c r="W296" s="224"/>
      <c r="X296" s="224" t="s">
        <v>272</v>
      </c>
      <c r="Y296" s="213"/>
      <c r="Z296" s="213"/>
      <c r="AA296" s="213"/>
      <c r="AB296" s="213"/>
      <c r="AC296" s="213"/>
      <c r="AD296" s="213"/>
      <c r="AE296" s="213"/>
      <c r="AF296" s="213"/>
      <c r="AG296" s="213" t="s">
        <v>366</v>
      </c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outlineLevel="1" x14ac:dyDescent="0.25">
      <c r="A297" s="220"/>
      <c r="B297" s="221"/>
      <c r="C297" s="259" t="s">
        <v>709</v>
      </c>
      <c r="D297" s="226"/>
      <c r="E297" s="227"/>
      <c r="F297" s="224"/>
      <c r="G297" s="224"/>
      <c r="H297" s="224"/>
      <c r="I297" s="224"/>
      <c r="J297" s="224"/>
      <c r="K297" s="224"/>
      <c r="L297" s="224"/>
      <c r="M297" s="224"/>
      <c r="N297" s="223"/>
      <c r="O297" s="223"/>
      <c r="P297" s="223"/>
      <c r="Q297" s="223"/>
      <c r="R297" s="224"/>
      <c r="S297" s="224"/>
      <c r="T297" s="224"/>
      <c r="U297" s="224"/>
      <c r="V297" s="224"/>
      <c r="W297" s="224"/>
      <c r="X297" s="224"/>
      <c r="Y297" s="213"/>
      <c r="Z297" s="213"/>
      <c r="AA297" s="213"/>
      <c r="AB297" s="213"/>
      <c r="AC297" s="213"/>
      <c r="AD297" s="213"/>
      <c r="AE297" s="213"/>
      <c r="AF297" s="213"/>
      <c r="AG297" s="213" t="s">
        <v>275</v>
      </c>
      <c r="AH297" s="213">
        <v>0</v>
      </c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outlineLevel="1" x14ac:dyDescent="0.25">
      <c r="A298" s="220"/>
      <c r="B298" s="221"/>
      <c r="C298" s="259" t="s">
        <v>703</v>
      </c>
      <c r="D298" s="226"/>
      <c r="E298" s="227"/>
      <c r="F298" s="224"/>
      <c r="G298" s="224"/>
      <c r="H298" s="224"/>
      <c r="I298" s="224"/>
      <c r="J298" s="224"/>
      <c r="K298" s="224"/>
      <c r="L298" s="224"/>
      <c r="M298" s="224"/>
      <c r="N298" s="223"/>
      <c r="O298" s="223"/>
      <c r="P298" s="223"/>
      <c r="Q298" s="223"/>
      <c r="R298" s="224"/>
      <c r="S298" s="224"/>
      <c r="T298" s="224"/>
      <c r="U298" s="224"/>
      <c r="V298" s="224"/>
      <c r="W298" s="224"/>
      <c r="X298" s="224"/>
      <c r="Y298" s="213"/>
      <c r="Z298" s="213"/>
      <c r="AA298" s="213"/>
      <c r="AB298" s="213"/>
      <c r="AC298" s="213"/>
      <c r="AD298" s="213"/>
      <c r="AE298" s="213"/>
      <c r="AF298" s="213"/>
      <c r="AG298" s="213" t="s">
        <v>275</v>
      </c>
      <c r="AH298" s="213">
        <v>0</v>
      </c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</row>
    <row r="299" spans="1:60" outlineLevel="1" x14ac:dyDescent="0.25">
      <c r="A299" s="220"/>
      <c r="B299" s="221"/>
      <c r="C299" s="259" t="s">
        <v>683</v>
      </c>
      <c r="D299" s="226"/>
      <c r="E299" s="227"/>
      <c r="F299" s="224"/>
      <c r="G299" s="224"/>
      <c r="H299" s="224"/>
      <c r="I299" s="224"/>
      <c r="J299" s="224"/>
      <c r="K299" s="224"/>
      <c r="L299" s="224"/>
      <c r="M299" s="224"/>
      <c r="N299" s="223"/>
      <c r="O299" s="223"/>
      <c r="P299" s="223"/>
      <c r="Q299" s="223"/>
      <c r="R299" s="224"/>
      <c r="S299" s="224"/>
      <c r="T299" s="224"/>
      <c r="U299" s="224"/>
      <c r="V299" s="224"/>
      <c r="W299" s="224"/>
      <c r="X299" s="224"/>
      <c r="Y299" s="213"/>
      <c r="Z299" s="213"/>
      <c r="AA299" s="213"/>
      <c r="AB299" s="213"/>
      <c r="AC299" s="213"/>
      <c r="AD299" s="213"/>
      <c r="AE299" s="213"/>
      <c r="AF299" s="213"/>
      <c r="AG299" s="213" t="s">
        <v>275</v>
      </c>
      <c r="AH299" s="213">
        <v>0</v>
      </c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</row>
    <row r="300" spans="1:60" outlineLevel="1" x14ac:dyDescent="0.25">
      <c r="A300" s="220"/>
      <c r="B300" s="221"/>
      <c r="C300" s="259" t="s">
        <v>710</v>
      </c>
      <c r="D300" s="226"/>
      <c r="E300" s="227"/>
      <c r="F300" s="224"/>
      <c r="G300" s="224"/>
      <c r="H300" s="224"/>
      <c r="I300" s="224"/>
      <c r="J300" s="224"/>
      <c r="K300" s="224"/>
      <c r="L300" s="224"/>
      <c r="M300" s="224"/>
      <c r="N300" s="223"/>
      <c r="O300" s="223"/>
      <c r="P300" s="223"/>
      <c r="Q300" s="223"/>
      <c r="R300" s="224"/>
      <c r="S300" s="224"/>
      <c r="T300" s="224"/>
      <c r="U300" s="224"/>
      <c r="V300" s="224"/>
      <c r="W300" s="224"/>
      <c r="X300" s="224"/>
      <c r="Y300" s="213"/>
      <c r="Z300" s="213"/>
      <c r="AA300" s="213"/>
      <c r="AB300" s="213"/>
      <c r="AC300" s="213"/>
      <c r="AD300" s="213"/>
      <c r="AE300" s="213"/>
      <c r="AF300" s="213"/>
      <c r="AG300" s="213" t="s">
        <v>275</v>
      </c>
      <c r="AH300" s="213">
        <v>0</v>
      </c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</row>
    <row r="301" spans="1:60" outlineLevel="1" x14ac:dyDescent="0.25">
      <c r="A301" s="220"/>
      <c r="B301" s="221"/>
      <c r="C301" s="259" t="s">
        <v>711</v>
      </c>
      <c r="D301" s="226"/>
      <c r="E301" s="227"/>
      <c r="F301" s="224"/>
      <c r="G301" s="224"/>
      <c r="H301" s="224"/>
      <c r="I301" s="224"/>
      <c r="J301" s="224"/>
      <c r="K301" s="224"/>
      <c r="L301" s="224"/>
      <c r="M301" s="224"/>
      <c r="N301" s="223"/>
      <c r="O301" s="223"/>
      <c r="P301" s="223"/>
      <c r="Q301" s="223"/>
      <c r="R301" s="224"/>
      <c r="S301" s="224"/>
      <c r="T301" s="224"/>
      <c r="U301" s="224"/>
      <c r="V301" s="224"/>
      <c r="W301" s="224"/>
      <c r="X301" s="224"/>
      <c r="Y301" s="213"/>
      <c r="Z301" s="213"/>
      <c r="AA301" s="213"/>
      <c r="AB301" s="213"/>
      <c r="AC301" s="213"/>
      <c r="AD301" s="213"/>
      <c r="AE301" s="213"/>
      <c r="AF301" s="213"/>
      <c r="AG301" s="213" t="s">
        <v>275</v>
      </c>
      <c r="AH301" s="213">
        <v>0</v>
      </c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outlineLevel="1" x14ac:dyDescent="0.25">
      <c r="A302" s="220"/>
      <c r="B302" s="221"/>
      <c r="C302" s="259" t="s">
        <v>712</v>
      </c>
      <c r="D302" s="226"/>
      <c r="E302" s="227"/>
      <c r="F302" s="224"/>
      <c r="G302" s="224"/>
      <c r="H302" s="224"/>
      <c r="I302" s="224"/>
      <c r="J302" s="224"/>
      <c r="K302" s="224"/>
      <c r="L302" s="224"/>
      <c r="M302" s="224"/>
      <c r="N302" s="223"/>
      <c r="O302" s="223"/>
      <c r="P302" s="223"/>
      <c r="Q302" s="223"/>
      <c r="R302" s="224"/>
      <c r="S302" s="224"/>
      <c r="T302" s="224"/>
      <c r="U302" s="224"/>
      <c r="V302" s="224"/>
      <c r="W302" s="224"/>
      <c r="X302" s="224"/>
      <c r="Y302" s="213"/>
      <c r="Z302" s="213"/>
      <c r="AA302" s="213"/>
      <c r="AB302" s="213"/>
      <c r="AC302" s="213"/>
      <c r="AD302" s="213"/>
      <c r="AE302" s="213"/>
      <c r="AF302" s="213"/>
      <c r="AG302" s="213" t="s">
        <v>275</v>
      </c>
      <c r="AH302" s="213">
        <v>0</v>
      </c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</row>
    <row r="303" spans="1:60" outlineLevel="1" x14ac:dyDescent="0.25">
      <c r="A303" s="220"/>
      <c r="B303" s="221"/>
      <c r="C303" s="259" t="s">
        <v>713</v>
      </c>
      <c r="D303" s="226"/>
      <c r="E303" s="227"/>
      <c r="F303" s="224"/>
      <c r="G303" s="224"/>
      <c r="H303" s="224"/>
      <c r="I303" s="224"/>
      <c r="J303" s="224"/>
      <c r="K303" s="224"/>
      <c r="L303" s="224"/>
      <c r="M303" s="224"/>
      <c r="N303" s="223"/>
      <c r="O303" s="223"/>
      <c r="P303" s="223"/>
      <c r="Q303" s="223"/>
      <c r="R303" s="224"/>
      <c r="S303" s="224"/>
      <c r="T303" s="224"/>
      <c r="U303" s="224"/>
      <c r="V303" s="224"/>
      <c r="W303" s="224"/>
      <c r="X303" s="224"/>
      <c r="Y303" s="213"/>
      <c r="Z303" s="213"/>
      <c r="AA303" s="213"/>
      <c r="AB303" s="213"/>
      <c r="AC303" s="213"/>
      <c r="AD303" s="213"/>
      <c r="AE303" s="213"/>
      <c r="AF303" s="213"/>
      <c r="AG303" s="213" t="s">
        <v>275</v>
      </c>
      <c r="AH303" s="213">
        <v>0</v>
      </c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outlineLevel="1" x14ac:dyDescent="0.25">
      <c r="A304" s="220"/>
      <c r="B304" s="221"/>
      <c r="C304" s="259" t="s">
        <v>714</v>
      </c>
      <c r="D304" s="226"/>
      <c r="E304" s="227"/>
      <c r="F304" s="224"/>
      <c r="G304" s="224"/>
      <c r="H304" s="224"/>
      <c r="I304" s="224"/>
      <c r="J304" s="224"/>
      <c r="K304" s="224"/>
      <c r="L304" s="224"/>
      <c r="M304" s="224"/>
      <c r="N304" s="223"/>
      <c r="O304" s="223"/>
      <c r="P304" s="223"/>
      <c r="Q304" s="223"/>
      <c r="R304" s="224"/>
      <c r="S304" s="224"/>
      <c r="T304" s="224"/>
      <c r="U304" s="224"/>
      <c r="V304" s="224"/>
      <c r="W304" s="224"/>
      <c r="X304" s="224"/>
      <c r="Y304" s="213"/>
      <c r="Z304" s="213"/>
      <c r="AA304" s="213"/>
      <c r="AB304" s="213"/>
      <c r="AC304" s="213"/>
      <c r="AD304" s="213"/>
      <c r="AE304" s="213"/>
      <c r="AF304" s="213"/>
      <c r="AG304" s="213" t="s">
        <v>275</v>
      </c>
      <c r="AH304" s="213">
        <v>0</v>
      </c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outlineLevel="1" x14ac:dyDescent="0.25">
      <c r="A305" s="220"/>
      <c r="B305" s="221"/>
      <c r="C305" s="259" t="s">
        <v>715</v>
      </c>
      <c r="D305" s="226"/>
      <c r="E305" s="227">
        <v>203.56</v>
      </c>
      <c r="F305" s="224"/>
      <c r="G305" s="224"/>
      <c r="H305" s="224"/>
      <c r="I305" s="224"/>
      <c r="J305" s="224"/>
      <c r="K305" s="224"/>
      <c r="L305" s="224"/>
      <c r="M305" s="224"/>
      <c r="N305" s="223"/>
      <c r="O305" s="223"/>
      <c r="P305" s="223"/>
      <c r="Q305" s="223"/>
      <c r="R305" s="224"/>
      <c r="S305" s="224"/>
      <c r="T305" s="224"/>
      <c r="U305" s="224"/>
      <c r="V305" s="224"/>
      <c r="W305" s="224"/>
      <c r="X305" s="224"/>
      <c r="Y305" s="213"/>
      <c r="Z305" s="213"/>
      <c r="AA305" s="213"/>
      <c r="AB305" s="213"/>
      <c r="AC305" s="213"/>
      <c r="AD305" s="213"/>
      <c r="AE305" s="213"/>
      <c r="AF305" s="213"/>
      <c r="AG305" s="213" t="s">
        <v>275</v>
      </c>
      <c r="AH305" s="213">
        <v>0</v>
      </c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outlineLevel="1" x14ac:dyDescent="0.25">
      <c r="A306" s="242">
        <v>63</v>
      </c>
      <c r="B306" s="243" t="s">
        <v>716</v>
      </c>
      <c r="C306" s="258" t="s">
        <v>717</v>
      </c>
      <c r="D306" s="244" t="s">
        <v>269</v>
      </c>
      <c r="E306" s="245">
        <v>501.017</v>
      </c>
      <c r="F306" s="246"/>
      <c r="G306" s="247">
        <f>ROUND(E306*F306,2)</f>
        <v>0</v>
      </c>
      <c r="H306" s="246"/>
      <c r="I306" s="247">
        <f>ROUND(E306*H306,2)</f>
        <v>0</v>
      </c>
      <c r="J306" s="246"/>
      <c r="K306" s="247">
        <f>ROUND(E306*J306,2)</f>
        <v>0</v>
      </c>
      <c r="L306" s="247">
        <v>21</v>
      </c>
      <c r="M306" s="247">
        <f>G306*(1+L306/100)</f>
        <v>0</v>
      </c>
      <c r="N306" s="245">
        <v>1.8200000000000001E-2</v>
      </c>
      <c r="O306" s="245">
        <f>ROUND(E306*N306,2)</f>
        <v>9.1199999999999992</v>
      </c>
      <c r="P306" s="245">
        <v>0</v>
      </c>
      <c r="Q306" s="245">
        <f>ROUND(E306*P306,2)</f>
        <v>0</v>
      </c>
      <c r="R306" s="247"/>
      <c r="S306" s="247" t="s">
        <v>414</v>
      </c>
      <c r="T306" s="248" t="s">
        <v>420</v>
      </c>
      <c r="U306" s="224">
        <v>0</v>
      </c>
      <c r="V306" s="224">
        <f>ROUND(E306*U306,2)</f>
        <v>0</v>
      </c>
      <c r="W306" s="224"/>
      <c r="X306" s="224" t="s">
        <v>529</v>
      </c>
      <c r="Y306" s="213"/>
      <c r="Z306" s="213"/>
      <c r="AA306" s="213"/>
      <c r="AB306" s="213"/>
      <c r="AC306" s="213"/>
      <c r="AD306" s="213"/>
      <c r="AE306" s="213"/>
      <c r="AF306" s="213"/>
      <c r="AG306" s="213" t="s">
        <v>530</v>
      </c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outlineLevel="1" x14ac:dyDescent="0.25">
      <c r="A307" s="220"/>
      <c r="B307" s="221"/>
      <c r="C307" s="259" t="s">
        <v>718</v>
      </c>
      <c r="D307" s="226"/>
      <c r="E307" s="227"/>
      <c r="F307" s="224"/>
      <c r="G307" s="224"/>
      <c r="H307" s="224"/>
      <c r="I307" s="224"/>
      <c r="J307" s="224"/>
      <c r="K307" s="224"/>
      <c r="L307" s="224"/>
      <c r="M307" s="224"/>
      <c r="N307" s="223"/>
      <c r="O307" s="223"/>
      <c r="P307" s="223"/>
      <c r="Q307" s="223"/>
      <c r="R307" s="224"/>
      <c r="S307" s="224"/>
      <c r="T307" s="224"/>
      <c r="U307" s="224"/>
      <c r="V307" s="224"/>
      <c r="W307" s="224"/>
      <c r="X307" s="224"/>
      <c r="Y307" s="213"/>
      <c r="Z307" s="213"/>
      <c r="AA307" s="213"/>
      <c r="AB307" s="213"/>
      <c r="AC307" s="213"/>
      <c r="AD307" s="213"/>
      <c r="AE307" s="213"/>
      <c r="AF307" s="213"/>
      <c r="AG307" s="213" t="s">
        <v>275</v>
      </c>
      <c r="AH307" s="213">
        <v>0</v>
      </c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</row>
    <row r="308" spans="1:60" outlineLevel="1" x14ac:dyDescent="0.25">
      <c r="A308" s="220"/>
      <c r="B308" s="221"/>
      <c r="C308" s="259" t="s">
        <v>683</v>
      </c>
      <c r="D308" s="226"/>
      <c r="E308" s="227"/>
      <c r="F308" s="224"/>
      <c r="G308" s="224"/>
      <c r="H308" s="224"/>
      <c r="I308" s="224"/>
      <c r="J308" s="224"/>
      <c r="K308" s="224"/>
      <c r="L308" s="224"/>
      <c r="M308" s="224"/>
      <c r="N308" s="223"/>
      <c r="O308" s="223"/>
      <c r="P308" s="223"/>
      <c r="Q308" s="223"/>
      <c r="R308" s="224"/>
      <c r="S308" s="224"/>
      <c r="T308" s="224"/>
      <c r="U308" s="224"/>
      <c r="V308" s="224"/>
      <c r="W308" s="224"/>
      <c r="X308" s="224"/>
      <c r="Y308" s="213"/>
      <c r="Z308" s="213"/>
      <c r="AA308" s="213"/>
      <c r="AB308" s="213"/>
      <c r="AC308" s="213"/>
      <c r="AD308" s="213"/>
      <c r="AE308" s="213"/>
      <c r="AF308" s="213"/>
      <c r="AG308" s="213" t="s">
        <v>275</v>
      </c>
      <c r="AH308" s="213">
        <v>0</v>
      </c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outlineLevel="1" x14ac:dyDescent="0.25">
      <c r="A309" s="220"/>
      <c r="B309" s="221"/>
      <c r="C309" s="259" t="s">
        <v>330</v>
      </c>
      <c r="D309" s="226"/>
      <c r="E309" s="227"/>
      <c r="F309" s="224"/>
      <c r="G309" s="224"/>
      <c r="H309" s="224"/>
      <c r="I309" s="224"/>
      <c r="J309" s="224"/>
      <c r="K309" s="224"/>
      <c r="L309" s="224"/>
      <c r="M309" s="224"/>
      <c r="N309" s="223"/>
      <c r="O309" s="223"/>
      <c r="P309" s="223"/>
      <c r="Q309" s="223"/>
      <c r="R309" s="224"/>
      <c r="S309" s="224"/>
      <c r="T309" s="224"/>
      <c r="U309" s="224"/>
      <c r="V309" s="224"/>
      <c r="W309" s="224"/>
      <c r="X309" s="224"/>
      <c r="Y309" s="213"/>
      <c r="Z309" s="213"/>
      <c r="AA309" s="213"/>
      <c r="AB309" s="213"/>
      <c r="AC309" s="213"/>
      <c r="AD309" s="213"/>
      <c r="AE309" s="213"/>
      <c r="AF309" s="213"/>
      <c r="AG309" s="213" t="s">
        <v>275</v>
      </c>
      <c r="AH309" s="213">
        <v>0</v>
      </c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</row>
    <row r="310" spans="1:60" outlineLevel="1" x14ac:dyDescent="0.25">
      <c r="A310" s="220"/>
      <c r="B310" s="221"/>
      <c r="C310" s="259" t="s">
        <v>510</v>
      </c>
      <c r="D310" s="226"/>
      <c r="E310" s="227"/>
      <c r="F310" s="224"/>
      <c r="G310" s="224"/>
      <c r="H310" s="224"/>
      <c r="I310" s="224"/>
      <c r="J310" s="224"/>
      <c r="K310" s="224"/>
      <c r="L310" s="224"/>
      <c r="M310" s="224"/>
      <c r="N310" s="223"/>
      <c r="O310" s="223"/>
      <c r="P310" s="223"/>
      <c r="Q310" s="223"/>
      <c r="R310" s="224"/>
      <c r="S310" s="224"/>
      <c r="T310" s="224"/>
      <c r="U310" s="224"/>
      <c r="V310" s="224"/>
      <c r="W310" s="224"/>
      <c r="X310" s="224"/>
      <c r="Y310" s="213"/>
      <c r="Z310" s="213"/>
      <c r="AA310" s="213"/>
      <c r="AB310" s="213"/>
      <c r="AC310" s="213"/>
      <c r="AD310" s="213"/>
      <c r="AE310" s="213"/>
      <c r="AF310" s="213"/>
      <c r="AG310" s="213" t="s">
        <v>275</v>
      </c>
      <c r="AH310" s="213">
        <v>0</v>
      </c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outlineLevel="1" x14ac:dyDescent="0.25">
      <c r="A311" s="220"/>
      <c r="B311" s="221"/>
      <c r="C311" s="259" t="s">
        <v>684</v>
      </c>
      <c r="D311" s="226"/>
      <c r="E311" s="227"/>
      <c r="F311" s="224"/>
      <c r="G311" s="224"/>
      <c r="H311" s="224"/>
      <c r="I311" s="224"/>
      <c r="J311" s="224"/>
      <c r="K311" s="224"/>
      <c r="L311" s="224"/>
      <c r="M311" s="224"/>
      <c r="N311" s="223"/>
      <c r="O311" s="223"/>
      <c r="P311" s="223"/>
      <c r="Q311" s="223"/>
      <c r="R311" s="224"/>
      <c r="S311" s="224"/>
      <c r="T311" s="224"/>
      <c r="U311" s="224"/>
      <c r="V311" s="224"/>
      <c r="W311" s="224"/>
      <c r="X311" s="224"/>
      <c r="Y311" s="213"/>
      <c r="Z311" s="213"/>
      <c r="AA311" s="213"/>
      <c r="AB311" s="213"/>
      <c r="AC311" s="213"/>
      <c r="AD311" s="213"/>
      <c r="AE311" s="213"/>
      <c r="AF311" s="213"/>
      <c r="AG311" s="213" t="s">
        <v>275</v>
      </c>
      <c r="AH311" s="213">
        <v>0</v>
      </c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D311" s="213"/>
      <c r="BE311" s="213"/>
      <c r="BF311" s="213"/>
      <c r="BG311" s="213"/>
      <c r="BH311" s="213"/>
    </row>
    <row r="312" spans="1:60" outlineLevel="1" x14ac:dyDescent="0.25">
      <c r="A312" s="220"/>
      <c r="B312" s="221"/>
      <c r="C312" s="259" t="s">
        <v>719</v>
      </c>
      <c r="D312" s="226"/>
      <c r="E312" s="227"/>
      <c r="F312" s="224"/>
      <c r="G312" s="224"/>
      <c r="H312" s="224"/>
      <c r="I312" s="224"/>
      <c r="J312" s="224"/>
      <c r="K312" s="224"/>
      <c r="L312" s="224"/>
      <c r="M312" s="224"/>
      <c r="N312" s="223"/>
      <c r="O312" s="223"/>
      <c r="P312" s="223"/>
      <c r="Q312" s="223"/>
      <c r="R312" s="224"/>
      <c r="S312" s="224"/>
      <c r="T312" s="224"/>
      <c r="U312" s="224"/>
      <c r="V312" s="224"/>
      <c r="W312" s="224"/>
      <c r="X312" s="224"/>
      <c r="Y312" s="213"/>
      <c r="Z312" s="213"/>
      <c r="AA312" s="213"/>
      <c r="AB312" s="213"/>
      <c r="AC312" s="213"/>
      <c r="AD312" s="213"/>
      <c r="AE312" s="213"/>
      <c r="AF312" s="213"/>
      <c r="AG312" s="213" t="s">
        <v>275</v>
      </c>
      <c r="AH312" s="213">
        <v>0</v>
      </c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</row>
    <row r="313" spans="1:60" outlineLevel="1" x14ac:dyDescent="0.25">
      <c r="A313" s="220"/>
      <c r="B313" s="221"/>
      <c r="C313" s="259" t="s">
        <v>720</v>
      </c>
      <c r="D313" s="226"/>
      <c r="E313" s="227"/>
      <c r="F313" s="224"/>
      <c r="G313" s="224"/>
      <c r="H313" s="224"/>
      <c r="I313" s="224"/>
      <c r="J313" s="224"/>
      <c r="K313" s="224"/>
      <c r="L313" s="224"/>
      <c r="M313" s="224"/>
      <c r="N313" s="223"/>
      <c r="O313" s="223"/>
      <c r="P313" s="223"/>
      <c r="Q313" s="223"/>
      <c r="R313" s="224"/>
      <c r="S313" s="224"/>
      <c r="T313" s="224"/>
      <c r="U313" s="224"/>
      <c r="V313" s="224"/>
      <c r="W313" s="224"/>
      <c r="X313" s="224"/>
      <c r="Y313" s="213"/>
      <c r="Z313" s="213"/>
      <c r="AA313" s="213"/>
      <c r="AB313" s="213"/>
      <c r="AC313" s="213"/>
      <c r="AD313" s="213"/>
      <c r="AE313" s="213"/>
      <c r="AF313" s="213"/>
      <c r="AG313" s="213" t="s">
        <v>275</v>
      </c>
      <c r="AH313" s="213">
        <v>0</v>
      </c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outlineLevel="1" x14ac:dyDescent="0.25">
      <c r="A314" s="220"/>
      <c r="B314" s="221"/>
      <c r="C314" s="259" t="s">
        <v>721</v>
      </c>
      <c r="D314" s="226"/>
      <c r="E314" s="227">
        <v>501.02</v>
      </c>
      <c r="F314" s="224"/>
      <c r="G314" s="224"/>
      <c r="H314" s="224"/>
      <c r="I314" s="224"/>
      <c r="J314" s="224"/>
      <c r="K314" s="224"/>
      <c r="L314" s="224"/>
      <c r="M314" s="224"/>
      <c r="N314" s="223"/>
      <c r="O314" s="223"/>
      <c r="P314" s="223"/>
      <c r="Q314" s="223"/>
      <c r="R314" s="224"/>
      <c r="S314" s="224"/>
      <c r="T314" s="224"/>
      <c r="U314" s="224"/>
      <c r="V314" s="224"/>
      <c r="W314" s="224"/>
      <c r="X314" s="224"/>
      <c r="Y314" s="213"/>
      <c r="Z314" s="213"/>
      <c r="AA314" s="213"/>
      <c r="AB314" s="213"/>
      <c r="AC314" s="213"/>
      <c r="AD314" s="213"/>
      <c r="AE314" s="213"/>
      <c r="AF314" s="213"/>
      <c r="AG314" s="213" t="s">
        <v>275</v>
      </c>
      <c r="AH314" s="213">
        <v>0</v>
      </c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outlineLevel="1" x14ac:dyDescent="0.25">
      <c r="A315" s="242">
        <v>64</v>
      </c>
      <c r="B315" s="243" t="s">
        <v>722</v>
      </c>
      <c r="C315" s="258" t="s">
        <v>723</v>
      </c>
      <c r="D315" s="244" t="s">
        <v>381</v>
      </c>
      <c r="E315" s="245">
        <v>274.94</v>
      </c>
      <c r="F315" s="246"/>
      <c r="G315" s="247">
        <f>ROUND(E315*F315,2)</f>
        <v>0</v>
      </c>
      <c r="H315" s="246"/>
      <c r="I315" s="247">
        <f>ROUND(E315*H315,2)</f>
        <v>0</v>
      </c>
      <c r="J315" s="246"/>
      <c r="K315" s="247">
        <f>ROUND(E315*J315,2)</f>
        <v>0</v>
      </c>
      <c r="L315" s="247">
        <v>21</v>
      </c>
      <c r="M315" s="247">
        <f>G315*(1+L315/100)</f>
        <v>0</v>
      </c>
      <c r="N315" s="245">
        <v>3.0000000000000001E-5</v>
      </c>
      <c r="O315" s="245">
        <f>ROUND(E315*N315,2)</f>
        <v>0.01</v>
      </c>
      <c r="P315" s="245">
        <v>0</v>
      </c>
      <c r="Q315" s="245">
        <f>ROUND(E315*P315,2)</f>
        <v>0</v>
      </c>
      <c r="R315" s="247"/>
      <c r="S315" s="247" t="s">
        <v>270</v>
      </c>
      <c r="T315" s="248" t="s">
        <v>271</v>
      </c>
      <c r="U315" s="224">
        <v>0</v>
      </c>
      <c r="V315" s="224">
        <f>ROUND(E315*U315,2)</f>
        <v>0</v>
      </c>
      <c r="W315" s="224"/>
      <c r="X315" s="224" t="s">
        <v>272</v>
      </c>
      <c r="Y315" s="213"/>
      <c r="Z315" s="213"/>
      <c r="AA315" s="213"/>
      <c r="AB315" s="213"/>
      <c r="AC315" s="213"/>
      <c r="AD315" s="213"/>
      <c r="AE315" s="213"/>
      <c r="AF315" s="213"/>
      <c r="AG315" s="213" t="s">
        <v>366</v>
      </c>
      <c r="AH315" s="213"/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outlineLevel="1" x14ac:dyDescent="0.25">
      <c r="A316" s="220"/>
      <c r="B316" s="221"/>
      <c r="C316" s="259" t="s">
        <v>724</v>
      </c>
      <c r="D316" s="226"/>
      <c r="E316" s="227"/>
      <c r="F316" s="224"/>
      <c r="G316" s="224"/>
      <c r="H316" s="224"/>
      <c r="I316" s="224"/>
      <c r="J316" s="224"/>
      <c r="K316" s="224"/>
      <c r="L316" s="224"/>
      <c r="M316" s="224"/>
      <c r="N316" s="223"/>
      <c r="O316" s="223"/>
      <c r="P316" s="223"/>
      <c r="Q316" s="223"/>
      <c r="R316" s="224"/>
      <c r="S316" s="224"/>
      <c r="T316" s="224"/>
      <c r="U316" s="224"/>
      <c r="V316" s="224"/>
      <c r="W316" s="224"/>
      <c r="X316" s="224"/>
      <c r="Y316" s="213"/>
      <c r="Z316" s="213"/>
      <c r="AA316" s="213"/>
      <c r="AB316" s="213"/>
      <c r="AC316" s="213"/>
      <c r="AD316" s="213"/>
      <c r="AE316" s="213"/>
      <c r="AF316" s="213"/>
      <c r="AG316" s="213" t="s">
        <v>275</v>
      </c>
      <c r="AH316" s="213">
        <v>0</v>
      </c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outlineLevel="1" x14ac:dyDescent="0.25">
      <c r="A317" s="220"/>
      <c r="B317" s="221"/>
      <c r="C317" s="259" t="s">
        <v>703</v>
      </c>
      <c r="D317" s="226"/>
      <c r="E317" s="227"/>
      <c r="F317" s="224"/>
      <c r="G317" s="224"/>
      <c r="H317" s="224"/>
      <c r="I317" s="224"/>
      <c r="J317" s="224"/>
      <c r="K317" s="224"/>
      <c r="L317" s="224"/>
      <c r="M317" s="224"/>
      <c r="N317" s="223"/>
      <c r="O317" s="223"/>
      <c r="P317" s="223"/>
      <c r="Q317" s="223"/>
      <c r="R317" s="224"/>
      <c r="S317" s="224"/>
      <c r="T317" s="224"/>
      <c r="U317" s="224"/>
      <c r="V317" s="224"/>
      <c r="W317" s="224"/>
      <c r="X317" s="224"/>
      <c r="Y317" s="213"/>
      <c r="Z317" s="213"/>
      <c r="AA317" s="213"/>
      <c r="AB317" s="213"/>
      <c r="AC317" s="213"/>
      <c r="AD317" s="213"/>
      <c r="AE317" s="213"/>
      <c r="AF317" s="213"/>
      <c r="AG317" s="213" t="s">
        <v>275</v>
      </c>
      <c r="AH317" s="213">
        <v>0</v>
      </c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outlineLevel="1" x14ac:dyDescent="0.25">
      <c r="A318" s="220"/>
      <c r="B318" s="221"/>
      <c r="C318" s="259" t="s">
        <v>683</v>
      </c>
      <c r="D318" s="226"/>
      <c r="E318" s="227"/>
      <c r="F318" s="224"/>
      <c r="G318" s="224"/>
      <c r="H318" s="224"/>
      <c r="I318" s="224"/>
      <c r="J318" s="224"/>
      <c r="K318" s="224"/>
      <c r="L318" s="224"/>
      <c r="M318" s="224"/>
      <c r="N318" s="223"/>
      <c r="O318" s="223"/>
      <c r="P318" s="223"/>
      <c r="Q318" s="223"/>
      <c r="R318" s="224"/>
      <c r="S318" s="224"/>
      <c r="T318" s="224"/>
      <c r="U318" s="224"/>
      <c r="V318" s="224"/>
      <c r="W318" s="224"/>
      <c r="X318" s="224"/>
      <c r="Y318" s="213"/>
      <c r="Z318" s="213"/>
      <c r="AA318" s="213"/>
      <c r="AB318" s="213"/>
      <c r="AC318" s="213"/>
      <c r="AD318" s="213"/>
      <c r="AE318" s="213"/>
      <c r="AF318" s="213"/>
      <c r="AG318" s="213" t="s">
        <v>275</v>
      </c>
      <c r="AH318" s="213">
        <v>0</v>
      </c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</row>
    <row r="319" spans="1:60" outlineLevel="1" x14ac:dyDescent="0.25">
      <c r="A319" s="220"/>
      <c r="B319" s="221"/>
      <c r="C319" s="259" t="s">
        <v>710</v>
      </c>
      <c r="D319" s="226"/>
      <c r="E319" s="227"/>
      <c r="F319" s="224"/>
      <c r="G319" s="224"/>
      <c r="H319" s="224"/>
      <c r="I319" s="224"/>
      <c r="J319" s="224"/>
      <c r="K319" s="224"/>
      <c r="L319" s="224"/>
      <c r="M319" s="224"/>
      <c r="N319" s="223"/>
      <c r="O319" s="223"/>
      <c r="P319" s="223"/>
      <c r="Q319" s="223"/>
      <c r="R319" s="224"/>
      <c r="S319" s="224"/>
      <c r="T319" s="224"/>
      <c r="U319" s="224"/>
      <c r="V319" s="224"/>
      <c r="W319" s="224"/>
      <c r="X319" s="224"/>
      <c r="Y319" s="213"/>
      <c r="Z319" s="213"/>
      <c r="AA319" s="213"/>
      <c r="AB319" s="213"/>
      <c r="AC319" s="213"/>
      <c r="AD319" s="213"/>
      <c r="AE319" s="213"/>
      <c r="AF319" s="213"/>
      <c r="AG319" s="213" t="s">
        <v>275</v>
      </c>
      <c r="AH319" s="213">
        <v>0</v>
      </c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</row>
    <row r="320" spans="1:60" outlineLevel="1" x14ac:dyDescent="0.25">
      <c r="A320" s="220"/>
      <c r="B320" s="221"/>
      <c r="C320" s="259" t="s">
        <v>330</v>
      </c>
      <c r="D320" s="226"/>
      <c r="E320" s="227"/>
      <c r="F320" s="224"/>
      <c r="G320" s="224"/>
      <c r="H320" s="224"/>
      <c r="I320" s="224"/>
      <c r="J320" s="224"/>
      <c r="K320" s="224"/>
      <c r="L320" s="224"/>
      <c r="M320" s="224"/>
      <c r="N320" s="223"/>
      <c r="O320" s="223"/>
      <c r="P320" s="223"/>
      <c r="Q320" s="223"/>
      <c r="R320" s="224"/>
      <c r="S320" s="224"/>
      <c r="T320" s="224"/>
      <c r="U320" s="224"/>
      <c r="V320" s="224"/>
      <c r="W320" s="224"/>
      <c r="X320" s="224"/>
      <c r="Y320" s="213"/>
      <c r="Z320" s="213"/>
      <c r="AA320" s="213"/>
      <c r="AB320" s="213"/>
      <c r="AC320" s="213"/>
      <c r="AD320" s="213"/>
      <c r="AE320" s="213"/>
      <c r="AF320" s="213"/>
      <c r="AG320" s="213" t="s">
        <v>275</v>
      </c>
      <c r="AH320" s="213">
        <v>0</v>
      </c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</row>
    <row r="321" spans="1:60" outlineLevel="1" x14ac:dyDescent="0.25">
      <c r="A321" s="220"/>
      <c r="B321" s="221"/>
      <c r="C321" s="259" t="s">
        <v>725</v>
      </c>
      <c r="D321" s="226"/>
      <c r="E321" s="227"/>
      <c r="F321" s="224"/>
      <c r="G321" s="224"/>
      <c r="H321" s="224"/>
      <c r="I321" s="224"/>
      <c r="J321" s="224"/>
      <c r="K321" s="224"/>
      <c r="L321" s="224"/>
      <c r="M321" s="224"/>
      <c r="N321" s="223"/>
      <c r="O321" s="223"/>
      <c r="P321" s="223"/>
      <c r="Q321" s="223"/>
      <c r="R321" s="224"/>
      <c r="S321" s="224"/>
      <c r="T321" s="224"/>
      <c r="U321" s="224"/>
      <c r="V321" s="224"/>
      <c r="W321" s="224"/>
      <c r="X321" s="224"/>
      <c r="Y321" s="213"/>
      <c r="Z321" s="213"/>
      <c r="AA321" s="213"/>
      <c r="AB321" s="213"/>
      <c r="AC321" s="213"/>
      <c r="AD321" s="213"/>
      <c r="AE321" s="213"/>
      <c r="AF321" s="213"/>
      <c r="AG321" s="213" t="s">
        <v>275</v>
      </c>
      <c r="AH321" s="213">
        <v>0</v>
      </c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outlineLevel="1" x14ac:dyDescent="0.25">
      <c r="A322" s="220"/>
      <c r="B322" s="221"/>
      <c r="C322" s="259" t="s">
        <v>510</v>
      </c>
      <c r="D322" s="226"/>
      <c r="E322" s="227"/>
      <c r="F322" s="224"/>
      <c r="G322" s="224"/>
      <c r="H322" s="224"/>
      <c r="I322" s="224"/>
      <c r="J322" s="224"/>
      <c r="K322" s="224"/>
      <c r="L322" s="224"/>
      <c r="M322" s="224"/>
      <c r="N322" s="223"/>
      <c r="O322" s="223"/>
      <c r="P322" s="223"/>
      <c r="Q322" s="223"/>
      <c r="R322" s="224"/>
      <c r="S322" s="224"/>
      <c r="T322" s="224"/>
      <c r="U322" s="224"/>
      <c r="V322" s="224"/>
      <c r="W322" s="224"/>
      <c r="X322" s="224"/>
      <c r="Y322" s="213"/>
      <c r="Z322" s="213"/>
      <c r="AA322" s="213"/>
      <c r="AB322" s="213"/>
      <c r="AC322" s="213"/>
      <c r="AD322" s="213"/>
      <c r="AE322" s="213"/>
      <c r="AF322" s="213"/>
      <c r="AG322" s="213" t="s">
        <v>275</v>
      </c>
      <c r="AH322" s="213">
        <v>0</v>
      </c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outlineLevel="1" x14ac:dyDescent="0.25">
      <c r="A323" s="220"/>
      <c r="B323" s="221"/>
      <c r="C323" s="259" t="s">
        <v>726</v>
      </c>
      <c r="D323" s="226"/>
      <c r="E323" s="227"/>
      <c r="F323" s="224"/>
      <c r="G323" s="224"/>
      <c r="H323" s="224"/>
      <c r="I323" s="224"/>
      <c r="J323" s="224"/>
      <c r="K323" s="224"/>
      <c r="L323" s="224"/>
      <c r="M323" s="224"/>
      <c r="N323" s="223"/>
      <c r="O323" s="223"/>
      <c r="P323" s="223"/>
      <c r="Q323" s="223"/>
      <c r="R323" s="224"/>
      <c r="S323" s="224"/>
      <c r="T323" s="224"/>
      <c r="U323" s="224"/>
      <c r="V323" s="224"/>
      <c r="W323" s="224"/>
      <c r="X323" s="224"/>
      <c r="Y323" s="213"/>
      <c r="Z323" s="213"/>
      <c r="AA323" s="213"/>
      <c r="AB323" s="213"/>
      <c r="AC323" s="213"/>
      <c r="AD323" s="213"/>
      <c r="AE323" s="213"/>
      <c r="AF323" s="213"/>
      <c r="AG323" s="213" t="s">
        <v>275</v>
      </c>
      <c r="AH323" s="213">
        <v>0</v>
      </c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3"/>
      <c r="BB323" s="213"/>
      <c r="BC323" s="213"/>
      <c r="BD323" s="213"/>
      <c r="BE323" s="213"/>
      <c r="BF323" s="213"/>
      <c r="BG323" s="213"/>
      <c r="BH323" s="213"/>
    </row>
    <row r="324" spans="1:60" outlineLevel="1" x14ac:dyDescent="0.25">
      <c r="A324" s="220"/>
      <c r="B324" s="221"/>
      <c r="C324" s="259" t="s">
        <v>696</v>
      </c>
      <c r="D324" s="226"/>
      <c r="E324" s="227">
        <v>274.94</v>
      </c>
      <c r="F324" s="224"/>
      <c r="G324" s="224"/>
      <c r="H324" s="224"/>
      <c r="I324" s="224"/>
      <c r="J324" s="224"/>
      <c r="K324" s="224"/>
      <c r="L324" s="224"/>
      <c r="M324" s="224"/>
      <c r="N324" s="223"/>
      <c r="O324" s="223"/>
      <c r="P324" s="223"/>
      <c r="Q324" s="223"/>
      <c r="R324" s="224"/>
      <c r="S324" s="224"/>
      <c r="T324" s="224"/>
      <c r="U324" s="224"/>
      <c r="V324" s="224"/>
      <c r="W324" s="224"/>
      <c r="X324" s="224"/>
      <c r="Y324" s="213"/>
      <c r="Z324" s="213"/>
      <c r="AA324" s="213"/>
      <c r="AB324" s="213"/>
      <c r="AC324" s="213"/>
      <c r="AD324" s="213"/>
      <c r="AE324" s="213"/>
      <c r="AF324" s="213"/>
      <c r="AG324" s="213" t="s">
        <v>275</v>
      </c>
      <c r="AH324" s="213">
        <v>0</v>
      </c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</row>
    <row r="325" spans="1:60" outlineLevel="1" x14ac:dyDescent="0.25">
      <c r="A325" s="242">
        <v>65</v>
      </c>
      <c r="B325" s="243" t="s">
        <v>727</v>
      </c>
      <c r="C325" s="258" t="s">
        <v>728</v>
      </c>
      <c r="D325" s="244" t="s">
        <v>269</v>
      </c>
      <c r="E325" s="245">
        <v>437.15</v>
      </c>
      <c r="F325" s="246"/>
      <c r="G325" s="247">
        <f>ROUND(E325*F325,2)</f>
        <v>0</v>
      </c>
      <c r="H325" s="246"/>
      <c r="I325" s="247">
        <f>ROUND(E325*H325,2)</f>
        <v>0</v>
      </c>
      <c r="J325" s="246"/>
      <c r="K325" s="247">
        <f>ROUND(E325*J325,2)</f>
        <v>0</v>
      </c>
      <c r="L325" s="247">
        <v>21</v>
      </c>
      <c r="M325" s="247">
        <f>G325*(1+L325/100)</f>
        <v>0</v>
      </c>
      <c r="N325" s="245">
        <v>5.0000000000000002E-5</v>
      </c>
      <c r="O325" s="245">
        <f>ROUND(E325*N325,2)</f>
        <v>0.02</v>
      </c>
      <c r="P325" s="245">
        <v>0</v>
      </c>
      <c r="Q325" s="245">
        <f>ROUND(E325*P325,2)</f>
        <v>0</v>
      </c>
      <c r="R325" s="247"/>
      <c r="S325" s="247" t="s">
        <v>270</v>
      </c>
      <c r="T325" s="248" t="s">
        <v>271</v>
      </c>
      <c r="U325" s="224">
        <v>0</v>
      </c>
      <c r="V325" s="224">
        <f>ROUND(E325*U325,2)</f>
        <v>0</v>
      </c>
      <c r="W325" s="224"/>
      <c r="X325" s="224" t="s">
        <v>272</v>
      </c>
      <c r="Y325" s="213"/>
      <c r="Z325" s="213"/>
      <c r="AA325" s="213"/>
      <c r="AB325" s="213"/>
      <c r="AC325" s="213"/>
      <c r="AD325" s="213"/>
      <c r="AE325" s="213"/>
      <c r="AF325" s="213"/>
      <c r="AG325" s="213" t="s">
        <v>366</v>
      </c>
      <c r="AH325" s="213"/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outlineLevel="1" x14ac:dyDescent="0.25">
      <c r="A326" s="220"/>
      <c r="B326" s="221"/>
      <c r="C326" s="259" t="s">
        <v>729</v>
      </c>
      <c r="D326" s="226"/>
      <c r="E326" s="227"/>
      <c r="F326" s="224"/>
      <c r="G326" s="224"/>
      <c r="H326" s="224"/>
      <c r="I326" s="224"/>
      <c r="J326" s="224"/>
      <c r="K326" s="224"/>
      <c r="L326" s="224"/>
      <c r="M326" s="224"/>
      <c r="N326" s="223"/>
      <c r="O326" s="223"/>
      <c r="P326" s="223"/>
      <c r="Q326" s="223"/>
      <c r="R326" s="224"/>
      <c r="S326" s="224"/>
      <c r="T326" s="224"/>
      <c r="U326" s="224"/>
      <c r="V326" s="224"/>
      <c r="W326" s="224"/>
      <c r="X326" s="224"/>
      <c r="Y326" s="213"/>
      <c r="Z326" s="213"/>
      <c r="AA326" s="213"/>
      <c r="AB326" s="213"/>
      <c r="AC326" s="213"/>
      <c r="AD326" s="213"/>
      <c r="AE326" s="213"/>
      <c r="AF326" s="213"/>
      <c r="AG326" s="213" t="s">
        <v>275</v>
      </c>
      <c r="AH326" s="213">
        <v>0</v>
      </c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</row>
    <row r="327" spans="1:60" outlineLevel="1" x14ac:dyDescent="0.25">
      <c r="A327" s="220"/>
      <c r="B327" s="221"/>
      <c r="C327" s="259" t="s">
        <v>683</v>
      </c>
      <c r="D327" s="226"/>
      <c r="E327" s="227"/>
      <c r="F327" s="224"/>
      <c r="G327" s="224"/>
      <c r="H327" s="224"/>
      <c r="I327" s="224"/>
      <c r="J327" s="224"/>
      <c r="K327" s="224"/>
      <c r="L327" s="224"/>
      <c r="M327" s="224"/>
      <c r="N327" s="223"/>
      <c r="O327" s="223"/>
      <c r="P327" s="223"/>
      <c r="Q327" s="223"/>
      <c r="R327" s="224"/>
      <c r="S327" s="224"/>
      <c r="T327" s="224"/>
      <c r="U327" s="224"/>
      <c r="V327" s="224"/>
      <c r="W327" s="224"/>
      <c r="X327" s="224"/>
      <c r="Y327" s="213"/>
      <c r="Z327" s="213"/>
      <c r="AA327" s="213"/>
      <c r="AB327" s="213"/>
      <c r="AC327" s="213"/>
      <c r="AD327" s="213"/>
      <c r="AE327" s="213"/>
      <c r="AF327" s="213"/>
      <c r="AG327" s="213" t="s">
        <v>275</v>
      </c>
      <c r="AH327" s="213">
        <v>0</v>
      </c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</row>
    <row r="328" spans="1:60" outlineLevel="1" x14ac:dyDescent="0.25">
      <c r="A328" s="220"/>
      <c r="B328" s="221"/>
      <c r="C328" s="259" t="s">
        <v>330</v>
      </c>
      <c r="D328" s="226"/>
      <c r="E328" s="227"/>
      <c r="F328" s="224"/>
      <c r="G328" s="224"/>
      <c r="H328" s="224"/>
      <c r="I328" s="224"/>
      <c r="J328" s="224"/>
      <c r="K328" s="224"/>
      <c r="L328" s="224"/>
      <c r="M328" s="224"/>
      <c r="N328" s="223"/>
      <c r="O328" s="223"/>
      <c r="P328" s="223"/>
      <c r="Q328" s="223"/>
      <c r="R328" s="224"/>
      <c r="S328" s="224"/>
      <c r="T328" s="224"/>
      <c r="U328" s="224"/>
      <c r="V328" s="224"/>
      <c r="W328" s="224"/>
      <c r="X328" s="224"/>
      <c r="Y328" s="213"/>
      <c r="Z328" s="213"/>
      <c r="AA328" s="213"/>
      <c r="AB328" s="213"/>
      <c r="AC328" s="213"/>
      <c r="AD328" s="213"/>
      <c r="AE328" s="213"/>
      <c r="AF328" s="213"/>
      <c r="AG328" s="213" t="s">
        <v>275</v>
      </c>
      <c r="AH328" s="213">
        <v>0</v>
      </c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</row>
    <row r="329" spans="1:60" outlineLevel="1" x14ac:dyDescent="0.25">
      <c r="A329" s="220"/>
      <c r="B329" s="221"/>
      <c r="C329" s="259" t="s">
        <v>510</v>
      </c>
      <c r="D329" s="226"/>
      <c r="E329" s="227"/>
      <c r="F329" s="224"/>
      <c r="G329" s="224"/>
      <c r="H329" s="224"/>
      <c r="I329" s="224"/>
      <c r="J329" s="224"/>
      <c r="K329" s="224"/>
      <c r="L329" s="224"/>
      <c r="M329" s="224"/>
      <c r="N329" s="223"/>
      <c r="O329" s="223"/>
      <c r="P329" s="223"/>
      <c r="Q329" s="223"/>
      <c r="R329" s="224"/>
      <c r="S329" s="224"/>
      <c r="T329" s="224"/>
      <c r="U329" s="224"/>
      <c r="V329" s="224"/>
      <c r="W329" s="224"/>
      <c r="X329" s="224"/>
      <c r="Y329" s="213"/>
      <c r="Z329" s="213"/>
      <c r="AA329" s="213"/>
      <c r="AB329" s="213"/>
      <c r="AC329" s="213"/>
      <c r="AD329" s="213"/>
      <c r="AE329" s="213"/>
      <c r="AF329" s="213"/>
      <c r="AG329" s="213" t="s">
        <v>275</v>
      </c>
      <c r="AH329" s="213">
        <v>0</v>
      </c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</row>
    <row r="330" spans="1:60" outlineLevel="1" x14ac:dyDescent="0.25">
      <c r="A330" s="220"/>
      <c r="B330" s="221"/>
      <c r="C330" s="259" t="s">
        <v>684</v>
      </c>
      <c r="D330" s="226"/>
      <c r="E330" s="227"/>
      <c r="F330" s="224"/>
      <c r="G330" s="224"/>
      <c r="H330" s="224"/>
      <c r="I330" s="224"/>
      <c r="J330" s="224"/>
      <c r="K330" s="224"/>
      <c r="L330" s="224"/>
      <c r="M330" s="224"/>
      <c r="N330" s="223"/>
      <c r="O330" s="223"/>
      <c r="P330" s="223"/>
      <c r="Q330" s="223"/>
      <c r="R330" s="224"/>
      <c r="S330" s="224"/>
      <c r="T330" s="224"/>
      <c r="U330" s="224"/>
      <c r="V330" s="224"/>
      <c r="W330" s="224"/>
      <c r="X330" s="224"/>
      <c r="Y330" s="213"/>
      <c r="Z330" s="213"/>
      <c r="AA330" s="213"/>
      <c r="AB330" s="213"/>
      <c r="AC330" s="213"/>
      <c r="AD330" s="213"/>
      <c r="AE330" s="213"/>
      <c r="AF330" s="213"/>
      <c r="AG330" s="213" t="s">
        <v>275</v>
      </c>
      <c r="AH330" s="213">
        <v>0</v>
      </c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</row>
    <row r="331" spans="1:60" outlineLevel="1" x14ac:dyDescent="0.25">
      <c r="A331" s="220"/>
      <c r="B331" s="221"/>
      <c r="C331" s="259" t="s">
        <v>685</v>
      </c>
      <c r="D331" s="226"/>
      <c r="E331" s="227">
        <v>437.15</v>
      </c>
      <c r="F331" s="224"/>
      <c r="G331" s="224"/>
      <c r="H331" s="224"/>
      <c r="I331" s="224"/>
      <c r="J331" s="224"/>
      <c r="K331" s="224"/>
      <c r="L331" s="224"/>
      <c r="M331" s="224"/>
      <c r="N331" s="223"/>
      <c r="O331" s="223"/>
      <c r="P331" s="223"/>
      <c r="Q331" s="223"/>
      <c r="R331" s="224"/>
      <c r="S331" s="224"/>
      <c r="T331" s="224"/>
      <c r="U331" s="224"/>
      <c r="V331" s="224"/>
      <c r="W331" s="224"/>
      <c r="X331" s="224"/>
      <c r="Y331" s="213"/>
      <c r="Z331" s="213"/>
      <c r="AA331" s="213"/>
      <c r="AB331" s="213"/>
      <c r="AC331" s="213"/>
      <c r="AD331" s="213"/>
      <c r="AE331" s="213"/>
      <c r="AF331" s="213"/>
      <c r="AG331" s="213" t="s">
        <v>275</v>
      </c>
      <c r="AH331" s="213">
        <v>0</v>
      </c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ht="20" outlineLevel="1" x14ac:dyDescent="0.25">
      <c r="A332" s="249">
        <v>66</v>
      </c>
      <c r="B332" s="250" t="s">
        <v>730</v>
      </c>
      <c r="C332" s="260" t="s">
        <v>731</v>
      </c>
      <c r="D332" s="251" t="s">
        <v>347</v>
      </c>
      <c r="E332" s="252">
        <v>17.359000000000002</v>
      </c>
      <c r="F332" s="253"/>
      <c r="G332" s="254">
        <f>ROUND(E332*F332,2)</f>
        <v>0</v>
      </c>
      <c r="H332" s="253"/>
      <c r="I332" s="254">
        <f>ROUND(E332*H332,2)</f>
        <v>0</v>
      </c>
      <c r="J332" s="253"/>
      <c r="K332" s="254">
        <f>ROUND(E332*J332,2)</f>
        <v>0</v>
      </c>
      <c r="L332" s="254">
        <v>21</v>
      </c>
      <c r="M332" s="254">
        <f>G332*(1+L332/100)</f>
        <v>0</v>
      </c>
      <c r="N332" s="252">
        <v>0</v>
      </c>
      <c r="O332" s="252">
        <f>ROUND(E332*N332,2)</f>
        <v>0</v>
      </c>
      <c r="P332" s="252">
        <v>0</v>
      </c>
      <c r="Q332" s="252">
        <f>ROUND(E332*P332,2)</f>
        <v>0</v>
      </c>
      <c r="R332" s="254"/>
      <c r="S332" s="254" t="s">
        <v>270</v>
      </c>
      <c r="T332" s="255" t="s">
        <v>271</v>
      </c>
      <c r="U332" s="224">
        <v>0</v>
      </c>
      <c r="V332" s="224">
        <f>ROUND(E332*U332,2)</f>
        <v>0</v>
      </c>
      <c r="W332" s="224"/>
      <c r="X332" s="224" t="s">
        <v>272</v>
      </c>
      <c r="Y332" s="213"/>
      <c r="Z332" s="213"/>
      <c r="AA332" s="213"/>
      <c r="AB332" s="213"/>
      <c r="AC332" s="213"/>
      <c r="AD332" s="213"/>
      <c r="AE332" s="213"/>
      <c r="AF332" s="213"/>
      <c r="AG332" s="213" t="s">
        <v>366</v>
      </c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ht="20" outlineLevel="1" x14ac:dyDescent="0.25">
      <c r="A333" s="249">
        <v>67</v>
      </c>
      <c r="B333" s="250" t="s">
        <v>732</v>
      </c>
      <c r="C333" s="260" t="s">
        <v>733</v>
      </c>
      <c r="D333" s="251" t="s">
        <v>347</v>
      </c>
      <c r="E333" s="252">
        <v>17.359000000000002</v>
      </c>
      <c r="F333" s="253"/>
      <c r="G333" s="254">
        <f>ROUND(E333*F333,2)</f>
        <v>0</v>
      </c>
      <c r="H333" s="253"/>
      <c r="I333" s="254">
        <f>ROUND(E333*H333,2)</f>
        <v>0</v>
      </c>
      <c r="J333" s="253"/>
      <c r="K333" s="254">
        <f>ROUND(E333*J333,2)</f>
        <v>0</v>
      </c>
      <c r="L333" s="254">
        <v>21</v>
      </c>
      <c r="M333" s="254">
        <f>G333*(1+L333/100)</f>
        <v>0</v>
      </c>
      <c r="N333" s="252">
        <v>0</v>
      </c>
      <c r="O333" s="252">
        <f>ROUND(E333*N333,2)</f>
        <v>0</v>
      </c>
      <c r="P333" s="252">
        <v>0</v>
      </c>
      <c r="Q333" s="252">
        <f>ROUND(E333*P333,2)</f>
        <v>0</v>
      </c>
      <c r="R333" s="254"/>
      <c r="S333" s="254" t="s">
        <v>270</v>
      </c>
      <c r="T333" s="255" t="s">
        <v>271</v>
      </c>
      <c r="U333" s="224">
        <v>0</v>
      </c>
      <c r="V333" s="224">
        <f>ROUND(E333*U333,2)</f>
        <v>0</v>
      </c>
      <c r="W333" s="224"/>
      <c r="X333" s="224" t="s">
        <v>272</v>
      </c>
      <c r="Y333" s="213"/>
      <c r="Z333" s="213"/>
      <c r="AA333" s="213"/>
      <c r="AB333" s="213"/>
      <c r="AC333" s="213"/>
      <c r="AD333" s="213"/>
      <c r="AE333" s="213"/>
      <c r="AF333" s="213"/>
      <c r="AG333" s="213" t="s">
        <v>366</v>
      </c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</row>
    <row r="334" spans="1:60" ht="13" x14ac:dyDescent="0.25">
      <c r="A334" s="232" t="s">
        <v>265</v>
      </c>
      <c r="B334" s="233" t="s">
        <v>213</v>
      </c>
      <c r="C334" s="257" t="s">
        <v>214</v>
      </c>
      <c r="D334" s="234"/>
      <c r="E334" s="235"/>
      <c r="F334" s="236"/>
      <c r="G334" s="236">
        <f>SUMIF(AG335:AG387,"&lt;&gt;NOR",G335:G387)</f>
        <v>0</v>
      </c>
      <c r="H334" s="236"/>
      <c r="I334" s="236">
        <f>SUM(I335:I387)</f>
        <v>0</v>
      </c>
      <c r="J334" s="236"/>
      <c r="K334" s="236">
        <f>SUM(K335:K387)</f>
        <v>0</v>
      </c>
      <c r="L334" s="236"/>
      <c r="M334" s="236">
        <f>SUM(M335:M387)</f>
        <v>0</v>
      </c>
      <c r="N334" s="235"/>
      <c r="O334" s="235">
        <f>SUM(O335:O387)</f>
        <v>2.71</v>
      </c>
      <c r="P334" s="235"/>
      <c r="Q334" s="235">
        <f>SUM(Q335:Q387)</f>
        <v>0</v>
      </c>
      <c r="R334" s="236"/>
      <c r="S334" s="236"/>
      <c r="T334" s="237"/>
      <c r="U334" s="231"/>
      <c r="V334" s="231">
        <f>SUM(V335:V387)</f>
        <v>0</v>
      </c>
      <c r="W334" s="231"/>
      <c r="X334" s="231"/>
      <c r="AG334" t="s">
        <v>266</v>
      </c>
    </row>
    <row r="335" spans="1:60" outlineLevel="1" x14ac:dyDescent="0.25">
      <c r="A335" s="242">
        <v>68</v>
      </c>
      <c r="B335" s="243" t="s">
        <v>734</v>
      </c>
      <c r="C335" s="258" t="s">
        <v>735</v>
      </c>
      <c r="D335" s="244" t="s">
        <v>269</v>
      </c>
      <c r="E335" s="245">
        <v>107.837</v>
      </c>
      <c r="F335" s="246"/>
      <c r="G335" s="247">
        <f>ROUND(E335*F335,2)</f>
        <v>0</v>
      </c>
      <c r="H335" s="246"/>
      <c r="I335" s="247">
        <f>ROUND(E335*H335,2)</f>
        <v>0</v>
      </c>
      <c r="J335" s="246"/>
      <c r="K335" s="247">
        <f>ROUND(E335*J335,2)</f>
        <v>0</v>
      </c>
      <c r="L335" s="247">
        <v>21</v>
      </c>
      <c r="M335" s="247">
        <f>G335*(1+L335/100)</f>
        <v>0</v>
      </c>
      <c r="N335" s="245">
        <v>0</v>
      </c>
      <c r="O335" s="245">
        <f>ROUND(E335*N335,2)</f>
        <v>0</v>
      </c>
      <c r="P335" s="245">
        <v>0</v>
      </c>
      <c r="Q335" s="245">
        <f>ROUND(E335*P335,2)</f>
        <v>0</v>
      </c>
      <c r="R335" s="247"/>
      <c r="S335" s="247" t="s">
        <v>270</v>
      </c>
      <c r="T335" s="248" t="s">
        <v>271</v>
      </c>
      <c r="U335" s="224">
        <v>0</v>
      </c>
      <c r="V335" s="224">
        <f>ROUND(E335*U335,2)</f>
        <v>0</v>
      </c>
      <c r="W335" s="224"/>
      <c r="X335" s="224" t="s">
        <v>272</v>
      </c>
      <c r="Y335" s="213"/>
      <c r="Z335" s="213"/>
      <c r="AA335" s="213"/>
      <c r="AB335" s="213"/>
      <c r="AC335" s="213"/>
      <c r="AD335" s="213"/>
      <c r="AE335" s="213"/>
      <c r="AF335" s="213"/>
      <c r="AG335" s="213" t="s">
        <v>366</v>
      </c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</row>
    <row r="336" spans="1:60" outlineLevel="1" x14ac:dyDescent="0.25">
      <c r="A336" s="220"/>
      <c r="B336" s="221"/>
      <c r="C336" s="259" t="s">
        <v>736</v>
      </c>
      <c r="D336" s="226"/>
      <c r="E336" s="227"/>
      <c r="F336" s="224"/>
      <c r="G336" s="224"/>
      <c r="H336" s="224"/>
      <c r="I336" s="224"/>
      <c r="J336" s="224"/>
      <c r="K336" s="224"/>
      <c r="L336" s="224"/>
      <c r="M336" s="224"/>
      <c r="N336" s="223"/>
      <c r="O336" s="223"/>
      <c r="P336" s="223"/>
      <c r="Q336" s="223"/>
      <c r="R336" s="224"/>
      <c r="S336" s="224"/>
      <c r="T336" s="224"/>
      <c r="U336" s="224"/>
      <c r="V336" s="224"/>
      <c r="W336" s="224"/>
      <c r="X336" s="224"/>
      <c r="Y336" s="213"/>
      <c r="Z336" s="213"/>
      <c r="AA336" s="213"/>
      <c r="AB336" s="213"/>
      <c r="AC336" s="213"/>
      <c r="AD336" s="213"/>
      <c r="AE336" s="213"/>
      <c r="AF336" s="213"/>
      <c r="AG336" s="213" t="s">
        <v>275</v>
      </c>
      <c r="AH336" s="213">
        <v>0</v>
      </c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</row>
    <row r="337" spans="1:60" outlineLevel="1" x14ac:dyDescent="0.25">
      <c r="A337" s="220"/>
      <c r="B337" s="221"/>
      <c r="C337" s="259" t="s">
        <v>737</v>
      </c>
      <c r="D337" s="226"/>
      <c r="E337" s="227"/>
      <c r="F337" s="224"/>
      <c r="G337" s="224"/>
      <c r="H337" s="224"/>
      <c r="I337" s="224"/>
      <c r="J337" s="224"/>
      <c r="K337" s="224"/>
      <c r="L337" s="224"/>
      <c r="M337" s="224"/>
      <c r="N337" s="223"/>
      <c r="O337" s="223"/>
      <c r="P337" s="223"/>
      <c r="Q337" s="223"/>
      <c r="R337" s="224"/>
      <c r="S337" s="224"/>
      <c r="T337" s="224"/>
      <c r="U337" s="224"/>
      <c r="V337" s="224"/>
      <c r="W337" s="224"/>
      <c r="X337" s="224"/>
      <c r="Y337" s="213"/>
      <c r="Z337" s="213"/>
      <c r="AA337" s="213"/>
      <c r="AB337" s="213"/>
      <c r="AC337" s="213"/>
      <c r="AD337" s="213"/>
      <c r="AE337" s="213"/>
      <c r="AF337" s="213"/>
      <c r="AG337" s="213" t="s">
        <v>275</v>
      </c>
      <c r="AH337" s="213">
        <v>0</v>
      </c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</row>
    <row r="338" spans="1:60" outlineLevel="1" x14ac:dyDescent="0.25">
      <c r="A338" s="220"/>
      <c r="B338" s="221"/>
      <c r="C338" s="259" t="s">
        <v>738</v>
      </c>
      <c r="D338" s="226"/>
      <c r="E338" s="227"/>
      <c r="F338" s="224"/>
      <c r="G338" s="224"/>
      <c r="H338" s="224"/>
      <c r="I338" s="224"/>
      <c r="J338" s="224"/>
      <c r="K338" s="224"/>
      <c r="L338" s="224"/>
      <c r="M338" s="224"/>
      <c r="N338" s="223"/>
      <c r="O338" s="223"/>
      <c r="P338" s="223"/>
      <c r="Q338" s="223"/>
      <c r="R338" s="224"/>
      <c r="S338" s="224"/>
      <c r="T338" s="224"/>
      <c r="U338" s="224"/>
      <c r="V338" s="224"/>
      <c r="W338" s="224"/>
      <c r="X338" s="224"/>
      <c r="Y338" s="213"/>
      <c r="Z338" s="213"/>
      <c r="AA338" s="213"/>
      <c r="AB338" s="213"/>
      <c r="AC338" s="213"/>
      <c r="AD338" s="213"/>
      <c r="AE338" s="213"/>
      <c r="AF338" s="213"/>
      <c r="AG338" s="213" t="s">
        <v>275</v>
      </c>
      <c r="AH338" s="213">
        <v>0</v>
      </c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</row>
    <row r="339" spans="1:60" outlineLevel="1" x14ac:dyDescent="0.25">
      <c r="A339" s="220"/>
      <c r="B339" s="221"/>
      <c r="C339" s="259" t="s">
        <v>739</v>
      </c>
      <c r="D339" s="226"/>
      <c r="E339" s="227"/>
      <c r="F339" s="224"/>
      <c r="G339" s="224"/>
      <c r="H339" s="224"/>
      <c r="I339" s="224"/>
      <c r="J339" s="224"/>
      <c r="K339" s="224"/>
      <c r="L339" s="224"/>
      <c r="M339" s="224"/>
      <c r="N339" s="223"/>
      <c r="O339" s="223"/>
      <c r="P339" s="223"/>
      <c r="Q339" s="223"/>
      <c r="R339" s="224"/>
      <c r="S339" s="224"/>
      <c r="T339" s="224"/>
      <c r="U339" s="224"/>
      <c r="V339" s="224"/>
      <c r="W339" s="224"/>
      <c r="X339" s="224"/>
      <c r="Y339" s="213"/>
      <c r="Z339" s="213"/>
      <c r="AA339" s="213"/>
      <c r="AB339" s="213"/>
      <c r="AC339" s="213"/>
      <c r="AD339" s="213"/>
      <c r="AE339" s="213"/>
      <c r="AF339" s="213"/>
      <c r="AG339" s="213" t="s">
        <v>275</v>
      </c>
      <c r="AH339" s="213">
        <v>0</v>
      </c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</row>
    <row r="340" spans="1:60" outlineLevel="1" x14ac:dyDescent="0.25">
      <c r="A340" s="220"/>
      <c r="B340" s="221"/>
      <c r="C340" s="259" t="s">
        <v>740</v>
      </c>
      <c r="D340" s="226"/>
      <c r="E340" s="227">
        <v>107.84</v>
      </c>
      <c r="F340" s="224"/>
      <c r="G340" s="224"/>
      <c r="H340" s="224"/>
      <c r="I340" s="224"/>
      <c r="J340" s="224"/>
      <c r="K340" s="224"/>
      <c r="L340" s="224"/>
      <c r="M340" s="224"/>
      <c r="N340" s="223"/>
      <c r="O340" s="223"/>
      <c r="P340" s="223"/>
      <c r="Q340" s="223"/>
      <c r="R340" s="224"/>
      <c r="S340" s="224"/>
      <c r="T340" s="224"/>
      <c r="U340" s="224"/>
      <c r="V340" s="224"/>
      <c r="W340" s="224"/>
      <c r="X340" s="224"/>
      <c r="Y340" s="213"/>
      <c r="Z340" s="213"/>
      <c r="AA340" s="213"/>
      <c r="AB340" s="213"/>
      <c r="AC340" s="213"/>
      <c r="AD340" s="213"/>
      <c r="AE340" s="213"/>
      <c r="AF340" s="213"/>
      <c r="AG340" s="213" t="s">
        <v>275</v>
      </c>
      <c r="AH340" s="213">
        <v>0</v>
      </c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3"/>
      <c r="BH340" s="213"/>
    </row>
    <row r="341" spans="1:60" outlineLevel="1" x14ac:dyDescent="0.25">
      <c r="A341" s="242">
        <v>69</v>
      </c>
      <c r="B341" s="243" t="s">
        <v>741</v>
      </c>
      <c r="C341" s="258" t="s">
        <v>742</v>
      </c>
      <c r="D341" s="244" t="s">
        <v>269</v>
      </c>
      <c r="E341" s="245">
        <v>107.837</v>
      </c>
      <c r="F341" s="246"/>
      <c r="G341" s="247">
        <f>ROUND(E341*F341,2)</f>
        <v>0</v>
      </c>
      <c r="H341" s="246"/>
      <c r="I341" s="247">
        <f>ROUND(E341*H341,2)</f>
        <v>0</v>
      </c>
      <c r="J341" s="246"/>
      <c r="K341" s="247">
        <f>ROUND(E341*J341,2)</f>
        <v>0</v>
      </c>
      <c r="L341" s="247">
        <v>21</v>
      </c>
      <c r="M341" s="247">
        <f>G341*(1+L341/100)</f>
        <v>0</v>
      </c>
      <c r="N341" s="245">
        <v>1.5E-3</v>
      </c>
      <c r="O341" s="245">
        <f>ROUND(E341*N341,2)</f>
        <v>0.16</v>
      </c>
      <c r="P341" s="245">
        <v>0</v>
      </c>
      <c r="Q341" s="245">
        <f>ROUND(E341*P341,2)</f>
        <v>0</v>
      </c>
      <c r="R341" s="247"/>
      <c r="S341" s="247" t="s">
        <v>270</v>
      </c>
      <c r="T341" s="248" t="s">
        <v>271</v>
      </c>
      <c r="U341" s="224">
        <v>0</v>
      </c>
      <c r="V341" s="224">
        <f>ROUND(E341*U341,2)</f>
        <v>0</v>
      </c>
      <c r="W341" s="224"/>
      <c r="X341" s="224" t="s">
        <v>272</v>
      </c>
      <c r="Y341" s="213"/>
      <c r="Z341" s="213"/>
      <c r="AA341" s="213"/>
      <c r="AB341" s="213"/>
      <c r="AC341" s="213"/>
      <c r="AD341" s="213"/>
      <c r="AE341" s="213"/>
      <c r="AF341" s="213"/>
      <c r="AG341" s="213" t="s">
        <v>366</v>
      </c>
      <c r="AH341" s="213"/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</row>
    <row r="342" spans="1:60" outlineLevel="1" x14ac:dyDescent="0.25">
      <c r="A342" s="220"/>
      <c r="B342" s="221"/>
      <c r="C342" s="259" t="s">
        <v>743</v>
      </c>
      <c r="D342" s="226"/>
      <c r="E342" s="227"/>
      <c r="F342" s="224"/>
      <c r="G342" s="224"/>
      <c r="H342" s="224"/>
      <c r="I342" s="224"/>
      <c r="J342" s="224"/>
      <c r="K342" s="224"/>
      <c r="L342" s="224"/>
      <c r="M342" s="224"/>
      <c r="N342" s="223"/>
      <c r="O342" s="223"/>
      <c r="P342" s="223"/>
      <c r="Q342" s="223"/>
      <c r="R342" s="224"/>
      <c r="S342" s="224"/>
      <c r="T342" s="224"/>
      <c r="U342" s="224"/>
      <c r="V342" s="224"/>
      <c r="W342" s="224"/>
      <c r="X342" s="224"/>
      <c r="Y342" s="213"/>
      <c r="Z342" s="213"/>
      <c r="AA342" s="213"/>
      <c r="AB342" s="213"/>
      <c r="AC342" s="213"/>
      <c r="AD342" s="213"/>
      <c r="AE342" s="213"/>
      <c r="AF342" s="213"/>
      <c r="AG342" s="213" t="s">
        <v>275</v>
      </c>
      <c r="AH342" s="213">
        <v>0</v>
      </c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</row>
    <row r="343" spans="1:60" outlineLevel="1" x14ac:dyDescent="0.25">
      <c r="A343" s="220"/>
      <c r="B343" s="221"/>
      <c r="C343" s="259" t="s">
        <v>737</v>
      </c>
      <c r="D343" s="226"/>
      <c r="E343" s="227"/>
      <c r="F343" s="224"/>
      <c r="G343" s="224"/>
      <c r="H343" s="224"/>
      <c r="I343" s="224"/>
      <c r="J343" s="224"/>
      <c r="K343" s="224"/>
      <c r="L343" s="224"/>
      <c r="M343" s="224"/>
      <c r="N343" s="223"/>
      <c r="O343" s="223"/>
      <c r="P343" s="223"/>
      <c r="Q343" s="223"/>
      <c r="R343" s="224"/>
      <c r="S343" s="224"/>
      <c r="T343" s="224"/>
      <c r="U343" s="224"/>
      <c r="V343" s="224"/>
      <c r="W343" s="224"/>
      <c r="X343" s="224"/>
      <c r="Y343" s="213"/>
      <c r="Z343" s="213"/>
      <c r="AA343" s="213"/>
      <c r="AB343" s="213"/>
      <c r="AC343" s="213"/>
      <c r="AD343" s="213"/>
      <c r="AE343" s="213"/>
      <c r="AF343" s="213"/>
      <c r="AG343" s="213" t="s">
        <v>275</v>
      </c>
      <c r="AH343" s="213">
        <v>0</v>
      </c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13"/>
      <c r="BC343" s="213"/>
      <c r="BD343" s="213"/>
      <c r="BE343" s="213"/>
      <c r="BF343" s="213"/>
      <c r="BG343" s="213"/>
      <c r="BH343" s="213"/>
    </row>
    <row r="344" spans="1:60" outlineLevel="1" x14ac:dyDescent="0.25">
      <c r="A344" s="220"/>
      <c r="B344" s="221"/>
      <c r="C344" s="259" t="s">
        <v>738</v>
      </c>
      <c r="D344" s="226"/>
      <c r="E344" s="227"/>
      <c r="F344" s="224"/>
      <c r="G344" s="224"/>
      <c r="H344" s="224"/>
      <c r="I344" s="224"/>
      <c r="J344" s="224"/>
      <c r="K344" s="224"/>
      <c r="L344" s="224"/>
      <c r="M344" s="224"/>
      <c r="N344" s="223"/>
      <c r="O344" s="223"/>
      <c r="P344" s="223"/>
      <c r="Q344" s="223"/>
      <c r="R344" s="224"/>
      <c r="S344" s="224"/>
      <c r="T344" s="224"/>
      <c r="U344" s="224"/>
      <c r="V344" s="224"/>
      <c r="W344" s="224"/>
      <c r="X344" s="224"/>
      <c r="Y344" s="213"/>
      <c r="Z344" s="213"/>
      <c r="AA344" s="213"/>
      <c r="AB344" s="213"/>
      <c r="AC344" s="213"/>
      <c r="AD344" s="213"/>
      <c r="AE344" s="213"/>
      <c r="AF344" s="213"/>
      <c r="AG344" s="213" t="s">
        <v>275</v>
      </c>
      <c r="AH344" s="213">
        <v>0</v>
      </c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</row>
    <row r="345" spans="1:60" outlineLevel="1" x14ac:dyDescent="0.25">
      <c r="A345" s="220"/>
      <c r="B345" s="221"/>
      <c r="C345" s="259" t="s">
        <v>739</v>
      </c>
      <c r="D345" s="226"/>
      <c r="E345" s="227"/>
      <c r="F345" s="224"/>
      <c r="G345" s="224"/>
      <c r="H345" s="224"/>
      <c r="I345" s="224"/>
      <c r="J345" s="224"/>
      <c r="K345" s="224"/>
      <c r="L345" s="224"/>
      <c r="M345" s="224"/>
      <c r="N345" s="223"/>
      <c r="O345" s="223"/>
      <c r="P345" s="223"/>
      <c r="Q345" s="223"/>
      <c r="R345" s="224"/>
      <c r="S345" s="224"/>
      <c r="T345" s="224"/>
      <c r="U345" s="224"/>
      <c r="V345" s="224"/>
      <c r="W345" s="224"/>
      <c r="X345" s="224"/>
      <c r="Y345" s="213"/>
      <c r="Z345" s="213"/>
      <c r="AA345" s="213"/>
      <c r="AB345" s="213"/>
      <c r="AC345" s="213"/>
      <c r="AD345" s="213"/>
      <c r="AE345" s="213"/>
      <c r="AF345" s="213"/>
      <c r="AG345" s="213" t="s">
        <v>275</v>
      </c>
      <c r="AH345" s="213">
        <v>0</v>
      </c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D345" s="213"/>
      <c r="BE345" s="213"/>
      <c r="BF345" s="213"/>
      <c r="BG345" s="213"/>
      <c r="BH345" s="213"/>
    </row>
    <row r="346" spans="1:60" outlineLevel="1" x14ac:dyDescent="0.25">
      <c r="A346" s="220"/>
      <c r="B346" s="221"/>
      <c r="C346" s="259" t="s">
        <v>740</v>
      </c>
      <c r="D346" s="226"/>
      <c r="E346" s="227">
        <v>107.84</v>
      </c>
      <c r="F346" s="224"/>
      <c r="G346" s="224"/>
      <c r="H346" s="224"/>
      <c r="I346" s="224"/>
      <c r="J346" s="224"/>
      <c r="K346" s="224"/>
      <c r="L346" s="224"/>
      <c r="M346" s="224"/>
      <c r="N346" s="223"/>
      <c r="O346" s="223"/>
      <c r="P346" s="223"/>
      <c r="Q346" s="223"/>
      <c r="R346" s="224"/>
      <c r="S346" s="224"/>
      <c r="T346" s="224"/>
      <c r="U346" s="224"/>
      <c r="V346" s="224"/>
      <c r="W346" s="224"/>
      <c r="X346" s="224"/>
      <c r="Y346" s="213"/>
      <c r="Z346" s="213"/>
      <c r="AA346" s="213"/>
      <c r="AB346" s="213"/>
      <c r="AC346" s="213"/>
      <c r="AD346" s="213"/>
      <c r="AE346" s="213"/>
      <c r="AF346" s="213"/>
      <c r="AG346" s="213" t="s">
        <v>275</v>
      </c>
      <c r="AH346" s="213">
        <v>0</v>
      </c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</row>
    <row r="347" spans="1:60" outlineLevel="1" x14ac:dyDescent="0.25">
      <c r="A347" s="242">
        <v>70</v>
      </c>
      <c r="B347" s="243" t="s">
        <v>744</v>
      </c>
      <c r="C347" s="258" t="s">
        <v>745</v>
      </c>
      <c r="D347" s="244" t="s">
        <v>381</v>
      </c>
      <c r="E347" s="245">
        <v>36.1</v>
      </c>
      <c r="F347" s="246"/>
      <c r="G347" s="247">
        <f>ROUND(E347*F347,2)</f>
        <v>0</v>
      </c>
      <c r="H347" s="246"/>
      <c r="I347" s="247">
        <f>ROUND(E347*H347,2)</f>
        <v>0</v>
      </c>
      <c r="J347" s="246"/>
      <c r="K347" s="247">
        <f>ROUND(E347*J347,2)</f>
        <v>0</v>
      </c>
      <c r="L347" s="247">
        <v>21</v>
      </c>
      <c r="M347" s="247">
        <f>G347*(1+L347/100)</f>
        <v>0</v>
      </c>
      <c r="N347" s="245">
        <v>2.7999999999999998E-4</v>
      </c>
      <c r="O347" s="245">
        <f>ROUND(E347*N347,2)</f>
        <v>0.01</v>
      </c>
      <c r="P347" s="245">
        <v>0</v>
      </c>
      <c r="Q347" s="245">
        <f>ROUND(E347*P347,2)</f>
        <v>0</v>
      </c>
      <c r="R347" s="247"/>
      <c r="S347" s="247" t="s">
        <v>270</v>
      </c>
      <c r="T347" s="248" t="s">
        <v>271</v>
      </c>
      <c r="U347" s="224">
        <v>0</v>
      </c>
      <c r="V347" s="224">
        <f>ROUND(E347*U347,2)</f>
        <v>0</v>
      </c>
      <c r="W347" s="224"/>
      <c r="X347" s="224" t="s">
        <v>272</v>
      </c>
      <c r="Y347" s="213"/>
      <c r="Z347" s="213"/>
      <c r="AA347" s="213"/>
      <c r="AB347" s="213"/>
      <c r="AC347" s="213"/>
      <c r="AD347" s="213"/>
      <c r="AE347" s="213"/>
      <c r="AF347" s="213"/>
      <c r="AG347" s="213" t="s">
        <v>366</v>
      </c>
      <c r="AH347" s="213"/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D347" s="213"/>
      <c r="BE347" s="213"/>
      <c r="BF347" s="213"/>
      <c r="BG347" s="213"/>
      <c r="BH347" s="213"/>
    </row>
    <row r="348" spans="1:60" outlineLevel="1" x14ac:dyDescent="0.25">
      <c r="A348" s="220"/>
      <c r="B348" s="221"/>
      <c r="C348" s="259" t="s">
        <v>746</v>
      </c>
      <c r="D348" s="226"/>
      <c r="E348" s="227"/>
      <c r="F348" s="224"/>
      <c r="G348" s="224"/>
      <c r="H348" s="224"/>
      <c r="I348" s="224"/>
      <c r="J348" s="224"/>
      <c r="K348" s="224"/>
      <c r="L348" s="224"/>
      <c r="M348" s="224"/>
      <c r="N348" s="223"/>
      <c r="O348" s="223"/>
      <c r="P348" s="223"/>
      <c r="Q348" s="223"/>
      <c r="R348" s="224"/>
      <c r="S348" s="224"/>
      <c r="T348" s="224"/>
      <c r="U348" s="224"/>
      <c r="V348" s="224"/>
      <c r="W348" s="224"/>
      <c r="X348" s="224"/>
      <c r="Y348" s="213"/>
      <c r="Z348" s="213"/>
      <c r="AA348" s="213"/>
      <c r="AB348" s="213"/>
      <c r="AC348" s="213"/>
      <c r="AD348" s="213"/>
      <c r="AE348" s="213"/>
      <c r="AF348" s="213"/>
      <c r="AG348" s="213" t="s">
        <v>275</v>
      </c>
      <c r="AH348" s="213">
        <v>0</v>
      </c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</row>
    <row r="349" spans="1:60" outlineLevel="1" x14ac:dyDescent="0.25">
      <c r="A349" s="220"/>
      <c r="B349" s="221"/>
      <c r="C349" s="259" t="s">
        <v>737</v>
      </c>
      <c r="D349" s="226"/>
      <c r="E349" s="227"/>
      <c r="F349" s="224"/>
      <c r="G349" s="224"/>
      <c r="H349" s="224"/>
      <c r="I349" s="224"/>
      <c r="J349" s="224"/>
      <c r="K349" s="224"/>
      <c r="L349" s="224"/>
      <c r="M349" s="224"/>
      <c r="N349" s="223"/>
      <c r="O349" s="223"/>
      <c r="P349" s="223"/>
      <c r="Q349" s="223"/>
      <c r="R349" s="224"/>
      <c r="S349" s="224"/>
      <c r="T349" s="224"/>
      <c r="U349" s="224"/>
      <c r="V349" s="224"/>
      <c r="W349" s="224"/>
      <c r="X349" s="224"/>
      <c r="Y349" s="213"/>
      <c r="Z349" s="213"/>
      <c r="AA349" s="213"/>
      <c r="AB349" s="213"/>
      <c r="AC349" s="213"/>
      <c r="AD349" s="213"/>
      <c r="AE349" s="213"/>
      <c r="AF349" s="213"/>
      <c r="AG349" s="213" t="s">
        <v>275</v>
      </c>
      <c r="AH349" s="213">
        <v>0</v>
      </c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</row>
    <row r="350" spans="1:60" outlineLevel="1" x14ac:dyDescent="0.25">
      <c r="A350" s="220"/>
      <c r="B350" s="221"/>
      <c r="C350" s="259" t="s">
        <v>747</v>
      </c>
      <c r="D350" s="226"/>
      <c r="E350" s="227"/>
      <c r="F350" s="224"/>
      <c r="G350" s="224"/>
      <c r="H350" s="224"/>
      <c r="I350" s="224"/>
      <c r="J350" s="224"/>
      <c r="K350" s="224"/>
      <c r="L350" s="224"/>
      <c r="M350" s="224"/>
      <c r="N350" s="223"/>
      <c r="O350" s="223"/>
      <c r="P350" s="223"/>
      <c r="Q350" s="223"/>
      <c r="R350" s="224"/>
      <c r="S350" s="224"/>
      <c r="T350" s="224"/>
      <c r="U350" s="224"/>
      <c r="V350" s="224"/>
      <c r="W350" s="224"/>
      <c r="X350" s="224"/>
      <c r="Y350" s="213"/>
      <c r="Z350" s="213"/>
      <c r="AA350" s="213"/>
      <c r="AB350" s="213"/>
      <c r="AC350" s="213"/>
      <c r="AD350" s="213"/>
      <c r="AE350" s="213"/>
      <c r="AF350" s="213"/>
      <c r="AG350" s="213" t="s">
        <v>275</v>
      </c>
      <c r="AH350" s="213">
        <v>0</v>
      </c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</row>
    <row r="351" spans="1:60" outlineLevel="1" x14ac:dyDescent="0.25">
      <c r="A351" s="220"/>
      <c r="B351" s="221"/>
      <c r="C351" s="259" t="s">
        <v>738</v>
      </c>
      <c r="D351" s="226"/>
      <c r="E351" s="227"/>
      <c r="F351" s="224"/>
      <c r="G351" s="224"/>
      <c r="H351" s="224"/>
      <c r="I351" s="224"/>
      <c r="J351" s="224"/>
      <c r="K351" s="224"/>
      <c r="L351" s="224"/>
      <c r="M351" s="224"/>
      <c r="N351" s="223"/>
      <c r="O351" s="223"/>
      <c r="P351" s="223"/>
      <c r="Q351" s="223"/>
      <c r="R351" s="224"/>
      <c r="S351" s="224"/>
      <c r="T351" s="224"/>
      <c r="U351" s="224"/>
      <c r="V351" s="224"/>
      <c r="W351" s="224"/>
      <c r="X351" s="224"/>
      <c r="Y351" s="213"/>
      <c r="Z351" s="213"/>
      <c r="AA351" s="213"/>
      <c r="AB351" s="213"/>
      <c r="AC351" s="213"/>
      <c r="AD351" s="213"/>
      <c r="AE351" s="213"/>
      <c r="AF351" s="213"/>
      <c r="AG351" s="213" t="s">
        <v>275</v>
      </c>
      <c r="AH351" s="213">
        <v>0</v>
      </c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D351" s="213"/>
      <c r="BE351" s="213"/>
      <c r="BF351" s="213"/>
      <c r="BG351" s="213"/>
      <c r="BH351" s="213"/>
    </row>
    <row r="352" spans="1:60" outlineLevel="1" x14ac:dyDescent="0.25">
      <c r="A352" s="220"/>
      <c r="B352" s="221"/>
      <c r="C352" s="259" t="s">
        <v>748</v>
      </c>
      <c r="D352" s="226"/>
      <c r="E352" s="227"/>
      <c r="F352" s="224"/>
      <c r="G352" s="224"/>
      <c r="H352" s="224"/>
      <c r="I352" s="224"/>
      <c r="J352" s="224"/>
      <c r="K352" s="224"/>
      <c r="L352" s="224"/>
      <c r="M352" s="224"/>
      <c r="N352" s="223"/>
      <c r="O352" s="223"/>
      <c r="P352" s="223"/>
      <c r="Q352" s="223"/>
      <c r="R352" s="224"/>
      <c r="S352" s="224"/>
      <c r="T352" s="224"/>
      <c r="U352" s="224"/>
      <c r="V352" s="224"/>
      <c r="W352" s="224"/>
      <c r="X352" s="224"/>
      <c r="Y352" s="213"/>
      <c r="Z352" s="213"/>
      <c r="AA352" s="213"/>
      <c r="AB352" s="213"/>
      <c r="AC352" s="213"/>
      <c r="AD352" s="213"/>
      <c r="AE352" s="213"/>
      <c r="AF352" s="213"/>
      <c r="AG352" s="213" t="s">
        <v>275</v>
      </c>
      <c r="AH352" s="213">
        <v>0</v>
      </c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D352" s="213"/>
      <c r="BE352" s="213"/>
      <c r="BF352" s="213"/>
      <c r="BG352" s="213"/>
      <c r="BH352" s="213"/>
    </row>
    <row r="353" spans="1:60" outlineLevel="1" x14ac:dyDescent="0.25">
      <c r="A353" s="220"/>
      <c r="B353" s="221"/>
      <c r="C353" s="259" t="s">
        <v>749</v>
      </c>
      <c r="D353" s="226"/>
      <c r="E353" s="227">
        <v>36.1</v>
      </c>
      <c r="F353" s="224"/>
      <c r="G353" s="224"/>
      <c r="H353" s="224"/>
      <c r="I353" s="224"/>
      <c r="J353" s="224"/>
      <c r="K353" s="224"/>
      <c r="L353" s="224"/>
      <c r="M353" s="224"/>
      <c r="N353" s="223"/>
      <c r="O353" s="223"/>
      <c r="P353" s="223"/>
      <c r="Q353" s="223"/>
      <c r="R353" s="224"/>
      <c r="S353" s="224"/>
      <c r="T353" s="224"/>
      <c r="U353" s="224"/>
      <c r="V353" s="224"/>
      <c r="W353" s="224"/>
      <c r="X353" s="224"/>
      <c r="Y353" s="213"/>
      <c r="Z353" s="213"/>
      <c r="AA353" s="213"/>
      <c r="AB353" s="213"/>
      <c r="AC353" s="213"/>
      <c r="AD353" s="213"/>
      <c r="AE353" s="213"/>
      <c r="AF353" s="213"/>
      <c r="AG353" s="213" t="s">
        <v>275</v>
      </c>
      <c r="AH353" s="213">
        <v>0</v>
      </c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D353" s="213"/>
      <c r="BE353" s="213"/>
      <c r="BF353" s="213"/>
      <c r="BG353" s="213"/>
      <c r="BH353" s="213"/>
    </row>
    <row r="354" spans="1:60" outlineLevel="1" x14ac:dyDescent="0.25">
      <c r="A354" s="242">
        <v>71</v>
      </c>
      <c r="B354" s="243" t="s">
        <v>750</v>
      </c>
      <c r="C354" s="258" t="s">
        <v>751</v>
      </c>
      <c r="D354" s="244" t="s">
        <v>269</v>
      </c>
      <c r="E354" s="245">
        <v>107.837</v>
      </c>
      <c r="F354" s="246"/>
      <c r="G354" s="247">
        <f>ROUND(E354*F354,2)</f>
        <v>0</v>
      </c>
      <c r="H354" s="246"/>
      <c r="I354" s="247">
        <f>ROUND(E354*H354,2)</f>
        <v>0</v>
      </c>
      <c r="J354" s="246"/>
      <c r="K354" s="247">
        <f>ROUND(E354*J354,2)</f>
        <v>0</v>
      </c>
      <c r="L354" s="247">
        <v>21</v>
      </c>
      <c r="M354" s="247">
        <f>G354*(1+L354/100)</f>
        <v>0</v>
      </c>
      <c r="N354" s="245">
        <v>2.9999999999999997E-4</v>
      </c>
      <c r="O354" s="245">
        <f>ROUND(E354*N354,2)</f>
        <v>0.03</v>
      </c>
      <c r="P354" s="245">
        <v>0</v>
      </c>
      <c r="Q354" s="245">
        <f>ROUND(E354*P354,2)</f>
        <v>0</v>
      </c>
      <c r="R354" s="247"/>
      <c r="S354" s="247" t="s">
        <v>270</v>
      </c>
      <c r="T354" s="248" t="s">
        <v>271</v>
      </c>
      <c r="U354" s="224">
        <v>0</v>
      </c>
      <c r="V354" s="224">
        <f>ROUND(E354*U354,2)</f>
        <v>0</v>
      </c>
      <c r="W354" s="224"/>
      <c r="X354" s="224" t="s">
        <v>272</v>
      </c>
      <c r="Y354" s="213"/>
      <c r="Z354" s="213"/>
      <c r="AA354" s="213"/>
      <c r="AB354" s="213"/>
      <c r="AC354" s="213"/>
      <c r="AD354" s="213"/>
      <c r="AE354" s="213"/>
      <c r="AF354" s="213"/>
      <c r="AG354" s="213" t="s">
        <v>366</v>
      </c>
      <c r="AH354" s="213"/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</row>
    <row r="355" spans="1:60" outlineLevel="1" x14ac:dyDescent="0.25">
      <c r="A355" s="220"/>
      <c r="B355" s="221"/>
      <c r="C355" s="259" t="s">
        <v>752</v>
      </c>
      <c r="D355" s="226"/>
      <c r="E355" s="227"/>
      <c r="F355" s="224"/>
      <c r="G355" s="224"/>
      <c r="H355" s="224"/>
      <c r="I355" s="224"/>
      <c r="J355" s="224"/>
      <c r="K355" s="224"/>
      <c r="L355" s="224"/>
      <c r="M355" s="224"/>
      <c r="N355" s="223"/>
      <c r="O355" s="223"/>
      <c r="P355" s="223"/>
      <c r="Q355" s="223"/>
      <c r="R355" s="224"/>
      <c r="S355" s="224"/>
      <c r="T355" s="224"/>
      <c r="U355" s="224"/>
      <c r="V355" s="224"/>
      <c r="W355" s="224"/>
      <c r="X355" s="224"/>
      <c r="Y355" s="213"/>
      <c r="Z355" s="213"/>
      <c r="AA355" s="213"/>
      <c r="AB355" s="213"/>
      <c r="AC355" s="213"/>
      <c r="AD355" s="213"/>
      <c r="AE355" s="213"/>
      <c r="AF355" s="213"/>
      <c r="AG355" s="213" t="s">
        <v>275</v>
      </c>
      <c r="AH355" s="213">
        <v>0</v>
      </c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</row>
    <row r="356" spans="1:60" outlineLevel="1" x14ac:dyDescent="0.25">
      <c r="A356" s="220"/>
      <c r="B356" s="221"/>
      <c r="C356" s="259" t="s">
        <v>737</v>
      </c>
      <c r="D356" s="226"/>
      <c r="E356" s="227"/>
      <c r="F356" s="224"/>
      <c r="G356" s="224"/>
      <c r="H356" s="224"/>
      <c r="I356" s="224"/>
      <c r="J356" s="224"/>
      <c r="K356" s="224"/>
      <c r="L356" s="224"/>
      <c r="M356" s="224"/>
      <c r="N356" s="223"/>
      <c r="O356" s="223"/>
      <c r="P356" s="223"/>
      <c r="Q356" s="223"/>
      <c r="R356" s="224"/>
      <c r="S356" s="224"/>
      <c r="T356" s="224"/>
      <c r="U356" s="224"/>
      <c r="V356" s="224"/>
      <c r="W356" s="224"/>
      <c r="X356" s="224"/>
      <c r="Y356" s="213"/>
      <c r="Z356" s="213"/>
      <c r="AA356" s="213"/>
      <c r="AB356" s="213"/>
      <c r="AC356" s="213"/>
      <c r="AD356" s="213"/>
      <c r="AE356" s="213"/>
      <c r="AF356" s="213"/>
      <c r="AG356" s="213" t="s">
        <v>275</v>
      </c>
      <c r="AH356" s="213">
        <v>0</v>
      </c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</row>
    <row r="357" spans="1:60" outlineLevel="1" x14ac:dyDescent="0.25">
      <c r="A357" s="220"/>
      <c r="B357" s="221"/>
      <c r="C357" s="259" t="s">
        <v>738</v>
      </c>
      <c r="D357" s="226"/>
      <c r="E357" s="227"/>
      <c r="F357" s="224"/>
      <c r="G357" s="224"/>
      <c r="H357" s="224"/>
      <c r="I357" s="224"/>
      <c r="J357" s="224"/>
      <c r="K357" s="224"/>
      <c r="L357" s="224"/>
      <c r="M357" s="224"/>
      <c r="N357" s="223"/>
      <c r="O357" s="223"/>
      <c r="P357" s="223"/>
      <c r="Q357" s="223"/>
      <c r="R357" s="224"/>
      <c r="S357" s="224"/>
      <c r="T357" s="224"/>
      <c r="U357" s="224"/>
      <c r="V357" s="224"/>
      <c r="W357" s="224"/>
      <c r="X357" s="224"/>
      <c r="Y357" s="213"/>
      <c r="Z357" s="213"/>
      <c r="AA357" s="213"/>
      <c r="AB357" s="213"/>
      <c r="AC357" s="213"/>
      <c r="AD357" s="213"/>
      <c r="AE357" s="213"/>
      <c r="AF357" s="213"/>
      <c r="AG357" s="213" t="s">
        <v>275</v>
      </c>
      <c r="AH357" s="213">
        <v>0</v>
      </c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</row>
    <row r="358" spans="1:60" outlineLevel="1" x14ac:dyDescent="0.25">
      <c r="A358" s="220"/>
      <c r="B358" s="221"/>
      <c r="C358" s="259" t="s">
        <v>739</v>
      </c>
      <c r="D358" s="226"/>
      <c r="E358" s="227"/>
      <c r="F358" s="224"/>
      <c r="G358" s="224"/>
      <c r="H358" s="224"/>
      <c r="I358" s="224"/>
      <c r="J358" s="224"/>
      <c r="K358" s="224"/>
      <c r="L358" s="224"/>
      <c r="M358" s="224"/>
      <c r="N358" s="223"/>
      <c r="O358" s="223"/>
      <c r="P358" s="223"/>
      <c r="Q358" s="223"/>
      <c r="R358" s="224"/>
      <c r="S358" s="224"/>
      <c r="T358" s="224"/>
      <c r="U358" s="224"/>
      <c r="V358" s="224"/>
      <c r="W358" s="224"/>
      <c r="X358" s="224"/>
      <c r="Y358" s="213"/>
      <c r="Z358" s="213"/>
      <c r="AA358" s="213"/>
      <c r="AB358" s="213"/>
      <c r="AC358" s="213"/>
      <c r="AD358" s="213"/>
      <c r="AE358" s="213"/>
      <c r="AF358" s="213"/>
      <c r="AG358" s="213" t="s">
        <v>275</v>
      </c>
      <c r="AH358" s="213">
        <v>0</v>
      </c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13"/>
      <c r="BB358" s="213"/>
      <c r="BC358" s="213"/>
      <c r="BD358" s="213"/>
      <c r="BE358" s="213"/>
      <c r="BF358" s="213"/>
      <c r="BG358" s="213"/>
      <c r="BH358" s="213"/>
    </row>
    <row r="359" spans="1:60" outlineLevel="1" x14ac:dyDescent="0.25">
      <c r="A359" s="220"/>
      <c r="B359" s="221"/>
      <c r="C359" s="259" t="s">
        <v>740</v>
      </c>
      <c r="D359" s="226"/>
      <c r="E359" s="227">
        <v>107.84</v>
      </c>
      <c r="F359" s="224"/>
      <c r="G359" s="224"/>
      <c r="H359" s="224"/>
      <c r="I359" s="224"/>
      <c r="J359" s="224"/>
      <c r="K359" s="224"/>
      <c r="L359" s="224"/>
      <c r="M359" s="224"/>
      <c r="N359" s="223"/>
      <c r="O359" s="223"/>
      <c r="P359" s="223"/>
      <c r="Q359" s="223"/>
      <c r="R359" s="224"/>
      <c r="S359" s="224"/>
      <c r="T359" s="224"/>
      <c r="U359" s="224"/>
      <c r="V359" s="224"/>
      <c r="W359" s="224"/>
      <c r="X359" s="224"/>
      <c r="Y359" s="213"/>
      <c r="Z359" s="213"/>
      <c r="AA359" s="213"/>
      <c r="AB359" s="213"/>
      <c r="AC359" s="213"/>
      <c r="AD359" s="213"/>
      <c r="AE359" s="213"/>
      <c r="AF359" s="213"/>
      <c r="AG359" s="213" t="s">
        <v>275</v>
      </c>
      <c r="AH359" s="213">
        <v>0</v>
      </c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13"/>
      <c r="BC359" s="213"/>
      <c r="BD359" s="213"/>
      <c r="BE359" s="213"/>
      <c r="BF359" s="213"/>
      <c r="BG359" s="213"/>
      <c r="BH359" s="213"/>
    </row>
    <row r="360" spans="1:60" ht="20" outlineLevel="1" x14ac:dyDescent="0.25">
      <c r="A360" s="242">
        <v>72</v>
      </c>
      <c r="B360" s="243" t="s">
        <v>753</v>
      </c>
      <c r="C360" s="258" t="s">
        <v>754</v>
      </c>
      <c r="D360" s="244" t="s">
        <v>269</v>
      </c>
      <c r="E360" s="245">
        <v>107.837</v>
      </c>
      <c r="F360" s="246"/>
      <c r="G360" s="247">
        <f>ROUND(E360*F360,2)</f>
        <v>0</v>
      </c>
      <c r="H360" s="246"/>
      <c r="I360" s="247">
        <f>ROUND(E360*H360,2)</f>
        <v>0</v>
      </c>
      <c r="J360" s="246"/>
      <c r="K360" s="247">
        <f>ROUND(E360*J360,2)</f>
        <v>0</v>
      </c>
      <c r="L360" s="247">
        <v>21</v>
      </c>
      <c r="M360" s="247">
        <f>G360*(1+L360/100)</f>
        <v>0</v>
      </c>
      <c r="N360" s="245">
        <v>8.9999999999999993E-3</v>
      </c>
      <c r="O360" s="245">
        <f>ROUND(E360*N360,2)</f>
        <v>0.97</v>
      </c>
      <c r="P360" s="245">
        <v>0</v>
      </c>
      <c r="Q360" s="245">
        <f>ROUND(E360*P360,2)</f>
        <v>0</v>
      </c>
      <c r="R360" s="247"/>
      <c r="S360" s="247" t="s">
        <v>270</v>
      </c>
      <c r="T360" s="248" t="s">
        <v>271</v>
      </c>
      <c r="U360" s="224">
        <v>0</v>
      </c>
      <c r="V360" s="224">
        <f>ROUND(E360*U360,2)</f>
        <v>0</v>
      </c>
      <c r="W360" s="224"/>
      <c r="X360" s="224" t="s">
        <v>272</v>
      </c>
      <c r="Y360" s="213"/>
      <c r="Z360" s="213"/>
      <c r="AA360" s="213"/>
      <c r="AB360" s="213"/>
      <c r="AC360" s="213"/>
      <c r="AD360" s="213"/>
      <c r="AE360" s="213"/>
      <c r="AF360" s="213"/>
      <c r="AG360" s="213" t="s">
        <v>366</v>
      </c>
      <c r="AH360" s="213"/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</row>
    <row r="361" spans="1:60" outlineLevel="1" x14ac:dyDescent="0.25">
      <c r="A361" s="220"/>
      <c r="B361" s="221"/>
      <c r="C361" s="259" t="s">
        <v>755</v>
      </c>
      <c r="D361" s="226"/>
      <c r="E361" s="227"/>
      <c r="F361" s="224"/>
      <c r="G361" s="224"/>
      <c r="H361" s="224"/>
      <c r="I361" s="224"/>
      <c r="J361" s="224"/>
      <c r="K361" s="224"/>
      <c r="L361" s="224"/>
      <c r="M361" s="224"/>
      <c r="N361" s="223"/>
      <c r="O361" s="223"/>
      <c r="P361" s="223"/>
      <c r="Q361" s="223"/>
      <c r="R361" s="224"/>
      <c r="S361" s="224"/>
      <c r="T361" s="224"/>
      <c r="U361" s="224"/>
      <c r="V361" s="224"/>
      <c r="W361" s="224"/>
      <c r="X361" s="224"/>
      <c r="Y361" s="213"/>
      <c r="Z361" s="213"/>
      <c r="AA361" s="213"/>
      <c r="AB361" s="213"/>
      <c r="AC361" s="213"/>
      <c r="AD361" s="213"/>
      <c r="AE361" s="213"/>
      <c r="AF361" s="213"/>
      <c r="AG361" s="213" t="s">
        <v>275</v>
      </c>
      <c r="AH361" s="213">
        <v>0</v>
      </c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D361" s="213"/>
      <c r="BE361" s="213"/>
      <c r="BF361" s="213"/>
      <c r="BG361" s="213"/>
      <c r="BH361" s="213"/>
    </row>
    <row r="362" spans="1:60" outlineLevel="1" x14ac:dyDescent="0.25">
      <c r="A362" s="220"/>
      <c r="B362" s="221"/>
      <c r="C362" s="259" t="s">
        <v>737</v>
      </c>
      <c r="D362" s="226"/>
      <c r="E362" s="227"/>
      <c r="F362" s="224"/>
      <c r="G362" s="224"/>
      <c r="H362" s="224"/>
      <c r="I362" s="224"/>
      <c r="J362" s="224"/>
      <c r="K362" s="224"/>
      <c r="L362" s="224"/>
      <c r="M362" s="224"/>
      <c r="N362" s="223"/>
      <c r="O362" s="223"/>
      <c r="P362" s="223"/>
      <c r="Q362" s="223"/>
      <c r="R362" s="224"/>
      <c r="S362" s="224"/>
      <c r="T362" s="224"/>
      <c r="U362" s="224"/>
      <c r="V362" s="224"/>
      <c r="W362" s="224"/>
      <c r="X362" s="224"/>
      <c r="Y362" s="213"/>
      <c r="Z362" s="213"/>
      <c r="AA362" s="213"/>
      <c r="AB362" s="213"/>
      <c r="AC362" s="213"/>
      <c r="AD362" s="213"/>
      <c r="AE362" s="213"/>
      <c r="AF362" s="213"/>
      <c r="AG362" s="213" t="s">
        <v>275</v>
      </c>
      <c r="AH362" s="213">
        <v>0</v>
      </c>
      <c r="AI362" s="213"/>
      <c r="AJ362" s="213"/>
      <c r="AK362" s="213"/>
      <c r="AL362" s="213"/>
      <c r="AM362" s="213"/>
      <c r="AN362" s="213"/>
      <c r="AO362" s="213"/>
      <c r="AP362" s="213"/>
      <c r="AQ362" s="213"/>
      <c r="AR362" s="213"/>
      <c r="AS362" s="213"/>
      <c r="AT362" s="213"/>
      <c r="AU362" s="213"/>
      <c r="AV362" s="213"/>
      <c r="AW362" s="213"/>
      <c r="AX362" s="213"/>
      <c r="AY362" s="213"/>
      <c r="AZ362" s="213"/>
      <c r="BA362" s="213"/>
      <c r="BB362" s="213"/>
      <c r="BC362" s="213"/>
      <c r="BD362" s="213"/>
      <c r="BE362" s="213"/>
      <c r="BF362" s="213"/>
      <c r="BG362" s="213"/>
      <c r="BH362" s="213"/>
    </row>
    <row r="363" spans="1:60" outlineLevel="1" x14ac:dyDescent="0.25">
      <c r="A363" s="220"/>
      <c r="B363" s="221"/>
      <c r="C363" s="259" t="s">
        <v>756</v>
      </c>
      <c r="D363" s="226"/>
      <c r="E363" s="227"/>
      <c r="F363" s="224"/>
      <c r="G363" s="224"/>
      <c r="H363" s="224"/>
      <c r="I363" s="224"/>
      <c r="J363" s="224"/>
      <c r="K363" s="224"/>
      <c r="L363" s="224"/>
      <c r="M363" s="224"/>
      <c r="N363" s="223"/>
      <c r="O363" s="223"/>
      <c r="P363" s="223"/>
      <c r="Q363" s="223"/>
      <c r="R363" s="224"/>
      <c r="S363" s="224"/>
      <c r="T363" s="224"/>
      <c r="U363" s="224"/>
      <c r="V363" s="224"/>
      <c r="W363" s="224"/>
      <c r="X363" s="224"/>
      <c r="Y363" s="213"/>
      <c r="Z363" s="213"/>
      <c r="AA363" s="213"/>
      <c r="AB363" s="213"/>
      <c r="AC363" s="213"/>
      <c r="AD363" s="213"/>
      <c r="AE363" s="213"/>
      <c r="AF363" s="213"/>
      <c r="AG363" s="213" t="s">
        <v>275</v>
      </c>
      <c r="AH363" s="213">
        <v>0</v>
      </c>
      <c r="AI363" s="213"/>
      <c r="AJ363" s="213"/>
      <c r="AK363" s="213"/>
      <c r="AL363" s="213"/>
      <c r="AM363" s="213"/>
      <c r="AN363" s="213"/>
      <c r="AO363" s="213"/>
      <c r="AP363" s="213"/>
      <c r="AQ363" s="213"/>
      <c r="AR363" s="213"/>
      <c r="AS363" s="213"/>
      <c r="AT363" s="213"/>
      <c r="AU363" s="213"/>
      <c r="AV363" s="213"/>
      <c r="AW363" s="213"/>
      <c r="AX363" s="213"/>
      <c r="AY363" s="213"/>
      <c r="AZ363" s="213"/>
      <c r="BA363" s="213"/>
      <c r="BB363" s="213"/>
      <c r="BC363" s="213"/>
      <c r="BD363" s="213"/>
      <c r="BE363" s="213"/>
      <c r="BF363" s="213"/>
      <c r="BG363" s="213"/>
      <c r="BH363" s="213"/>
    </row>
    <row r="364" spans="1:60" ht="20" outlineLevel="1" x14ac:dyDescent="0.25">
      <c r="A364" s="220"/>
      <c r="B364" s="221"/>
      <c r="C364" s="259" t="s">
        <v>757</v>
      </c>
      <c r="D364" s="226"/>
      <c r="E364" s="227"/>
      <c r="F364" s="224"/>
      <c r="G364" s="224"/>
      <c r="H364" s="224"/>
      <c r="I364" s="224"/>
      <c r="J364" s="224"/>
      <c r="K364" s="224"/>
      <c r="L364" s="224"/>
      <c r="M364" s="224"/>
      <c r="N364" s="223"/>
      <c r="O364" s="223"/>
      <c r="P364" s="223"/>
      <c r="Q364" s="223"/>
      <c r="R364" s="224"/>
      <c r="S364" s="224"/>
      <c r="T364" s="224"/>
      <c r="U364" s="224"/>
      <c r="V364" s="224"/>
      <c r="W364" s="224"/>
      <c r="X364" s="224"/>
      <c r="Y364" s="213"/>
      <c r="Z364" s="213"/>
      <c r="AA364" s="213"/>
      <c r="AB364" s="213"/>
      <c r="AC364" s="213"/>
      <c r="AD364" s="213"/>
      <c r="AE364" s="213"/>
      <c r="AF364" s="213"/>
      <c r="AG364" s="213" t="s">
        <v>275</v>
      </c>
      <c r="AH364" s="213">
        <v>0</v>
      </c>
      <c r="AI364" s="213"/>
      <c r="AJ364" s="213"/>
      <c r="AK364" s="213"/>
      <c r="AL364" s="213"/>
      <c r="AM364" s="213"/>
      <c r="AN364" s="213"/>
      <c r="AO364" s="213"/>
      <c r="AP364" s="213"/>
      <c r="AQ364" s="213"/>
      <c r="AR364" s="213"/>
      <c r="AS364" s="213"/>
      <c r="AT364" s="213"/>
      <c r="AU364" s="213"/>
      <c r="AV364" s="213"/>
      <c r="AW364" s="213"/>
      <c r="AX364" s="213"/>
      <c r="AY364" s="213"/>
      <c r="AZ364" s="213"/>
      <c r="BA364" s="213"/>
      <c r="BB364" s="213"/>
      <c r="BC364" s="213"/>
      <c r="BD364" s="213"/>
      <c r="BE364" s="213"/>
      <c r="BF364" s="213"/>
      <c r="BG364" s="213"/>
      <c r="BH364" s="213"/>
    </row>
    <row r="365" spans="1:60" outlineLevel="1" x14ac:dyDescent="0.25">
      <c r="A365" s="220"/>
      <c r="B365" s="221"/>
      <c r="C365" s="259" t="s">
        <v>738</v>
      </c>
      <c r="D365" s="226"/>
      <c r="E365" s="227"/>
      <c r="F365" s="224"/>
      <c r="G365" s="224"/>
      <c r="H365" s="224"/>
      <c r="I365" s="224"/>
      <c r="J365" s="224"/>
      <c r="K365" s="224"/>
      <c r="L365" s="224"/>
      <c r="M365" s="224"/>
      <c r="N365" s="223"/>
      <c r="O365" s="223"/>
      <c r="P365" s="223"/>
      <c r="Q365" s="223"/>
      <c r="R365" s="224"/>
      <c r="S365" s="224"/>
      <c r="T365" s="224"/>
      <c r="U365" s="224"/>
      <c r="V365" s="224"/>
      <c r="W365" s="224"/>
      <c r="X365" s="224"/>
      <c r="Y365" s="213"/>
      <c r="Z365" s="213"/>
      <c r="AA365" s="213"/>
      <c r="AB365" s="213"/>
      <c r="AC365" s="213"/>
      <c r="AD365" s="213"/>
      <c r="AE365" s="213"/>
      <c r="AF365" s="213"/>
      <c r="AG365" s="213" t="s">
        <v>275</v>
      </c>
      <c r="AH365" s="213">
        <v>0</v>
      </c>
      <c r="AI365" s="213"/>
      <c r="AJ365" s="213"/>
      <c r="AK365" s="213"/>
      <c r="AL365" s="213"/>
      <c r="AM365" s="213"/>
      <c r="AN365" s="213"/>
      <c r="AO365" s="213"/>
      <c r="AP365" s="213"/>
      <c r="AQ365" s="213"/>
      <c r="AR365" s="213"/>
      <c r="AS365" s="213"/>
      <c r="AT365" s="213"/>
      <c r="AU365" s="213"/>
      <c r="AV365" s="213"/>
      <c r="AW365" s="213"/>
      <c r="AX365" s="213"/>
      <c r="AY365" s="213"/>
      <c r="AZ365" s="213"/>
      <c r="BA365" s="213"/>
      <c r="BB365" s="213"/>
      <c r="BC365" s="213"/>
      <c r="BD365" s="213"/>
      <c r="BE365" s="213"/>
      <c r="BF365" s="213"/>
      <c r="BG365" s="213"/>
      <c r="BH365" s="213"/>
    </row>
    <row r="366" spans="1:60" outlineLevel="1" x14ac:dyDescent="0.25">
      <c r="A366" s="220"/>
      <c r="B366" s="221"/>
      <c r="C366" s="259" t="s">
        <v>758</v>
      </c>
      <c r="D366" s="226"/>
      <c r="E366" s="227"/>
      <c r="F366" s="224"/>
      <c r="G366" s="224"/>
      <c r="H366" s="224"/>
      <c r="I366" s="224"/>
      <c r="J366" s="224"/>
      <c r="K366" s="224"/>
      <c r="L366" s="224"/>
      <c r="M366" s="224"/>
      <c r="N366" s="223"/>
      <c r="O366" s="223"/>
      <c r="P366" s="223"/>
      <c r="Q366" s="223"/>
      <c r="R366" s="224"/>
      <c r="S366" s="224"/>
      <c r="T366" s="224"/>
      <c r="U366" s="224"/>
      <c r="V366" s="224"/>
      <c r="W366" s="224"/>
      <c r="X366" s="224"/>
      <c r="Y366" s="213"/>
      <c r="Z366" s="213"/>
      <c r="AA366" s="213"/>
      <c r="AB366" s="213"/>
      <c r="AC366" s="213"/>
      <c r="AD366" s="213"/>
      <c r="AE366" s="213"/>
      <c r="AF366" s="213"/>
      <c r="AG366" s="213" t="s">
        <v>275</v>
      </c>
      <c r="AH366" s="213">
        <v>0</v>
      </c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D366" s="213"/>
      <c r="BE366" s="213"/>
      <c r="BF366" s="213"/>
      <c r="BG366" s="213"/>
      <c r="BH366" s="213"/>
    </row>
    <row r="367" spans="1:60" outlineLevel="1" x14ac:dyDescent="0.25">
      <c r="A367" s="220"/>
      <c r="B367" s="221"/>
      <c r="C367" s="259" t="s">
        <v>759</v>
      </c>
      <c r="D367" s="226"/>
      <c r="E367" s="227"/>
      <c r="F367" s="224"/>
      <c r="G367" s="224"/>
      <c r="H367" s="224"/>
      <c r="I367" s="224"/>
      <c r="J367" s="224"/>
      <c r="K367" s="224"/>
      <c r="L367" s="224"/>
      <c r="M367" s="224"/>
      <c r="N367" s="223"/>
      <c r="O367" s="223"/>
      <c r="P367" s="223"/>
      <c r="Q367" s="223"/>
      <c r="R367" s="224"/>
      <c r="S367" s="224"/>
      <c r="T367" s="224"/>
      <c r="U367" s="224"/>
      <c r="V367" s="224"/>
      <c r="W367" s="224"/>
      <c r="X367" s="224"/>
      <c r="Y367" s="213"/>
      <c r="Z367" s="213"/>
      <c r="AA367" s="213"/>
      <c r="AB367" s="213"/>
      <c r="AC367" s="213"/>
      <c r="AD367" s="213"/>
      <c r="AE367" s="213"/>
      <c r="AF367" s="213"/>
      <c r="AG367" s="213" t="s">
        <v>275</v>
      </c>
      <c r="AH367" s="213">
        <v>0</v>
      </c>
      <c r="AI367" s="213"/>
      <c r="AJ367" s="213"/>
      <c r="AK367" s="213"/>
      <c r="AL367" s="213"/>
      <c r="AM367" s="213"/>
      <c r="AN367" s="213"/>
      <c r="AO367" s="213"/>
      <c r="AP367" s="213"/>
      <c r="AQ367" s="213"/>
      <c r="AR367" s="213"/>
      <c r="AS367" s="213"/>
      <c r="AT367" s="213"/>
      <c r="AU367" s="213"/>
      <c r="AV367" s="213"/>
      <c r="AW367" s="213"/>
      <c r="AX367" s="213"/>
      <c r="AY367" s="213"/>
      <c r="AZ367" s="213"/>
      <c r="BA367" s="213"/>
      <c r="BB367" s="213"/>
      <c r="BC367" s="213"/>
      <c r="BD367" s="213"/>
      <c r="BE367" s="213"/>
      <c r="BF367" s="213"/>
      <c r="BG367" s="213"/>
      <c r="BH367" s="213"/>
    </row>
    <row r="368" spans="1:60" outlineLevel="1" x14ac:dyDescent="0.25">
      <c r="A368" s="220"/>
      <c r="B368" s="221"/>
      <c r="C368" s="259" t="s">
        <v>740</v>
      </c>
      <c r="D368" s="226"/>
      <c r="E368" s="227">
        <v>107.84</v>
      </c>
      <c r="F368" s="224"/>
      <c r="G368" s="224"/>
      <c r="H368" s="224"/>
      <c r="I368" s="224"/>
      <c r="J368" s="224"/>
      <c r="K368" s="224"/>
      <c r="L368" s="224"/>
      <c r="M368" s="224"/>
      <c r="N368" s="223"/>
      <c r="O368" s="223"/>
      <c r="P368" s="223"/>
      <c r="Q368" s="223"/>
      <c r="R368" s="224"/>
      <c r="S368" s="224"/>
      <c r="T368" s="224"/>
      <c r="U368" s="224"/>
      <c r="V368" s="224"/>
      <c r="W368" s="224"/>
      <c r="X368" s="224"/>
      <c r="Y368" s="213"/>
      <c r="Z368" s="213"/>
      <c r="AA368" s="213"/>
      <c r="AB368" s="213"/>
      <c r="AC368" s="213"/>
      <c r="AD368" s="213"/>
      <c r="AE368" s="213"/>
      <c r="AF368" s="213"/>
      <c r="AG368" s="213" t="s">
        <v>275</v>
      </c>
      <c r="AH368" s="213">
        <v>0</v>
      </c>
      <c r="AI368" s="213"/>
      <c r="AJ368" s="213"/>
      <c r="AK368" s="213"/>
      <c r="AL368" s="213"/>
      <c r="AM368" s="213"/>
      <c r="AN368" s="213"/>
      <c r="AO368" s="213"/>
      <c r="AP368" s="213"/>
      <c r="AQ368" s="213"/>
      <c r="AR368" s="213"/>
      <c r="AS368" s="213"/>
      <c r="AT368" s="213"/>
      <c r="AU368" s="213"/>
      <c r="AV368" s="213"/>
      <c r="AW368" s="213"/>
      <c r="AX368" s="213"/>
      <c r="AY368" s="213"/>
      <c r="AZ368" s="213"/>
      <c r="BA368" s="213"/>
      <c r="BB368" s="213"/>
      <c r="BC368" s="213"/>
      <c r="BD368" s="213"/>
      <c r="BE368" s="213"/>
      <c r="BF368" s="213"/>
      <c r="BG368" s="213"/>
      <c r="BH368" s="213"/>
    </row>
    <row r="369" spans="1:60" ht="20" outlineLevel="1" x14ac:dyDescent="0.25">
      <c r="A369" s="249">
        <v>73</v>
      </c>
      <c r="B369" s="250" t="s">
        <v>760</v>
      </c>
      <c r="C369" s="260" t="s">
        <v>761</v>
      </c>
      <c r="D369" s="251" t="s">
        <v>269</v>
      </c>
      <c r="E369" s="252">
        <v>107.837</v>
      </c>
      <c r="F369" s="253"/>
      <c r="G369" s="254">
        <f>ROUND(E369*F369,2)</f>
        <v>0</v>
      </c>
      <c r="H369" s="253"/>
      <c r="I369" s="254">
        <f>ROUND(E369*H369,2)</f>
        <v>0</v>
      </c>
      <c r="J369" s="253"/>
      <c r="K369" s="254">
        <f>ROUND(E369*J369,2)</f>
        <v>0</v>
      </c>
      <c r="L369" s="254">
        <v>21</v>
      </c>
      <c r="M369" s="254">
        <f>G369*(1+L369/100)</f>
        <v>0</v>
      </c>
      <c r="N369" s="252">
        <v>0</v>
      </c>
      <c r="O369" s="252">
        <f>ROUND(E369*N369,2)</f>
        <v>0</v>
      </c>
      <c r="P369" s="252">
        <v>0</v>
      </c>
      <c r="Q369" s="252">
        <f>ROUND(E369*P369,2)</f>
        <v>0</v>
      </c>
      <c r="R369" s="254"/>
      <c r="S369" s="254" t="s">
        <v>270</v>
      </c>
      <c r="T369" s="255" t="s">
        <v>271</v>
      </c>
      <c r="U369" s="224">
        <v>0</v>
      </c>
      <c r="V369" s="224">
        <f>ROUND(E369*U369,2)</f>
        <v>0</v>
      </c>
      <c r="W369" s="224"/>
      <c r="X369" s="224" t="s">
        <v>272</v>
      </c>
      <c r="Y369" s="213"/>
      <c r="Z369" s="213"/>
      <c r="AA369" s="213"/>
      <c r="AB369" s="213"/>
      <c r="AC369" s="213"/>
      <c r="AD369" s="213"/>
      <c r="AE369" s="213"/>
      <c r="AF369" s="213"/>
      <c r="AG369" s="213" t="s">
        <v>366</v>
      </c>
      <c r="AH369" s="213"/>
      <c r="AI369" s="213"/>
      <c r="AJ369" s="213"/>
      <c r="AK369" s="213"/>
      <c r="AL369" s="213"/>
      <c r="AM369" s="213"/>
      <c r="AN369" s="213"/>
      <c r="AO369" s="213"/>
      <c r="AP369" s="213"/>
      <c r="AQ369" s="213"/>
      <c r="AR369" s="213"/>
      <c r="AS369" s="213"/>
      <c r="AT369" s="213"/>
      <c r="AU369" s="213"/>
      <c r="AV369" s="213"/>
      <c r="AW369" s="213"/>
      <c r="AX369" s="213"/>
      <c r="AY369" s="213"/>
      <c r="AZ369" s="213"/>
      <c r="BA369" s="213"/>
      <c r="BB369" s="213"/>
      <c r="BC369" s="213"/>
      <c r="BD369" s="213"/>
      <c r="BE369" s="213"/>
      <c r="BF369" s="213"/>
      <c r="BG369" s="213"/>
      <c r="BH369" s="213"/>
    </row>
    <row r="370" spans="1:60" outlineLevel="1" x14ac:dyDescent="0.25">
      <c r="A370" s="242">
        <v>74</v>
      </c>
      <c r="B370" s="243" t="s">
        <v>762</v>
      </c>
      <c r="C370" s="258" t="s">
        <v>763</v>
      </c>
      <c r="D370" s="244" t="s">
        <v>269</v>
      </c>
      <c r="E370" s="245">
        <v>118.621</v>
      </c>
      <c r="F370" s="246"/>
      <c r="G370" s="247">
        <f>ROUND(E370*F370,2)</f>
        <v>0</v>
      </c>
      <c r="H370" s="246"/>
      <c r="I370" s="247">
        <f>ROUND(E370*H370,2)</f>
        <v>0</v>
      </c>
      <c r="J370" s="246"/>
      <c r="K370" s="247">
        <f>ROUND(E370*J370,2)</f>
        <v>0</v>
      </c>
      <c r="L370" s="247">
        <v>21</v>
      </c>
      <c r="M370" s="247">
        <f>G370*(1+L370/100)</f>
        <v>0</v>
      </c>
      <c r="N370" s="245">
        <v>1.29E-2</v>
      </c>
      <c r="O370" s="245">
        <f>ROUND(E370*N370,2)</f>
        <v>1.53</v>
      </c>
      <c r="P370" s="245">
        <v>0</v>
      </c>
      <c r="Q370" s="245">
        <f>ROUND(E370*P370,2)</f>
        <v>0</v>
      </c>
      <c r="R370" s="247"/>
      <c r="S370" s="247" t="s">
        <v>414</v>
      </c>
      <c r="T370" s="248" t="s">
        <v>420</v>
      </c>
      <c r="U370" s="224">
        <v>0</v>
      </c>
      <c r="V370" s="224">
        <f>ROUND(E370*U370,2)</f>
        <v>0</v>
      </c>
      <c r="W370" s="224"/>
      <c r="X370" s="224" t="s">
        <v>529</v>
      </c>
      <c r="Y370" s="213"/>
      <c r="Z370" s="213"/>
      <c r="AA370" s="213"/>
      <c r="AB370" s="213"/>
      <c r="AC370" s="213"/>
      <c r="AD370" s="213"/>
      <c r="AE370" s="213"/>
      <c r="AF370" s="213"/>
      <c r="AG370" s="213" t="s">
        <v>530</v>
      </c>
      <c r="AH370" s="213"/>
      <c r="AI370" s="213"/>
      <c r="AJ370" s="213"/>
      <c r="AK370" s="213"/>
      <c r="AL370" s="213"/>
      <c r="AM370" s="213"/>
      <c r="AN370" s="213"/>
      <c r="AO370" s="213"/>
      <c r="AP370" s="213"/>
      <c r="AQ370" s="213"/>
      <c r="AR370" s="213"/>
      <c r="AS370" s="213"/>
      <c r="AT370" s="213"/>
      <c r="AU370" s="213"/>
      <c r="AV370" s="213"/>
      <c r="AW370" s="213"/>
      <c r="AX370" s="213"/>
      <c r="AY370" s="213"/>
      <c r="AZ370" s="213"/>
      <c r="BA370" s="213"/>
      <c r="BB370" s="213"/>
      <c r="BC370" s="213"/>
      <c r="BD370" s="213"/>
      <c r="BE370" s="213"/>
      <c r="BF370" s="213"/>
      <c r="BG370" s="213"/>
      <c r="BH370" s="213"/>
    </row>
    <row r="371" spans="1:60" outlineLevel="1" x14ac:dyDescent="0.25">
      <c r="A371" s="220"/>
      <c r="B371" s="221"/>
      <c r="C371" s="259" t="s">
        <v>764</v>
      </c>
      <c r="D371" s="226"/>
      <c r="E371" s="227"/>
      <c r="F371" s="224"/>
      <c r="G371" s="224"/>
      <c r="H371" s="224"/>
      <c r="I371" s="224"/>
      <c r="J371" s="224"/>
      <c r="K371" s="224"/>
      <c r="L371" s="224"/>
      <c r="M371" s="224"/>
      <c r="N371" s="223"/>
      <c r="O371" s="223"/>
      <c r="P371" s="223"/>
      <c r="Q371" s="223"/>
      <c r="R371" s="224"/>
      <c r="S371" s="224"/>
      <c r="T371" s="224"/>
      <c r="U371" s="224"/>
      <c r="V371" s="224"/>
      <c r="W371" s="224"/>
      <c r="X371" s="224"/>
      <c r="Y371" s="213"/>
      <c r="Z371" s="213"/>
      <c r="AA371" s="213"/>
      <c r="AB371" s="213"/>
      <c r="AC371" s="213"/>
      <c r="AD371" s="213"/>
      <c r="AE371" s="213"/>
      <c r="AF371" s="213"/>
      <c r="AG371" s="213" t="s">
        <v>275</v>
      </c>
      <c r="AH371" s="213">
        <v>0</v>
      </c>
      <c r="AI371" s="213"/>
      <c r="AJ371" s="213"/>
      <c r="AK371" s="213"/>
      <c r="AL371" s="213"/>
      <c r="AM371" s="213"/>
      <c r="AN371" s="213"/>
      <c r="AO371" s="213"/>
      <c r="AP371" s="213"/>
      <c r="AQ371" s="213"/>
      <c r="AR371" s="213"/>
      <c r="AS371" s="213"/>
      <c r="AT371" s="213"/>
      <c r="AU371" s="213"/>
      <c r="AV371" s="213"/>
      <c r="AW371" s="213"/>
      <c r="AX371" s="213"/>
      <c r="AY371" s="213"/>
      <c r="AZ371" s="213"/>
      <c r="BA371" s="213"/>
      <c r="BB371" s="213"/>
      <c r="BC371" s="213"/>
      <c r="BD371" s="213"/>
      <c r="BE371" s="213"/>
      <c r="BF371" s="213"/>
      <c r="BG371" s="213"/>
      <c r="BH371" s="213"/>
    </row>
    <row r="372" spans="1:60" outlineLevel="1" x14ac:dyDescent="0.25">
      <c r="A372" s="220"/>
      <c r="B372" s="221"/>
      <c r="C372" s="259" t="s">
        <v>765</v>
      </c>
      <c r="D372" s="226"/>
      <c r="E372" s="227">
        <v>118.62</v>
      </c>
      <c r="F372" s="224"/>
      <c r="G372" s="224"/>
      <c r="H372" s="224"/>
      <c r="I372" s="224"/>
      <c r="J372" s="224"/>
      <c r="K372" s="224"/>
      <c r="L372" s="224"/>
      <c r="M372" s="224"/>
      <c r="N372" s="223"/>
      <c r="O372" s="223"/>
      <c r="P372" s="223"/>
      <c r="Q372" s="223"/>
      <c r="R372" s="224"/>
      <c r="S372" s="224"/>
      <c r="T372" s="224"/>
      <c r="U372" s="224"/>
      <c r="V372" s="224"/>
      <c r="W372" s="224"/>
      <c r="X372" s="224"/>
      <c r="Y372" s="213"/>
      <c r="Z372" s="213"/>
      <c r="AA372" s="213"/>
      <c r="AB372" s="213"/>
      <c r="AC372" s="213"/>
      <c r="AD372" s="213"/>
      <c r="AE372" s="213"/>
      <c r="AF372" s="213"/>
      <c r="AG372" s="213" t="s">
        <v>275</v>
      </c>
      <c r="AH372" s="213">
        <v>0</v>
      </c>
      <c r="AI372" s="213"/>
      <c r="AJ372" s="213"/>
      <c r="AK372" s="213"/>
      <c r="AL372" s="213"/>
      <c r="AM372" s="213"/>
      <c r="AN372" s="213"/>
      <c r="AO372" s="213"/>
      <c r="AP372" s="213"/>
      <c r="AQ372" s="213"/>
      <c r="AR372" s="213"/>
      <c r="AS372" s="213"/>
      <c r="AT372" s="213"/>
      <c r="AU372" s="213"/>
      <c r="AV372" s="213"/>
      <c r="AW372" s="213"/>
      <c r="AX372" s="213"/>
      <c r="AY372" s="213"/>
      <c r="AZ372" s="213"/>
      <c r="BA372" s="213"/>
      <c r="BB372" s="213"/>
      <c r="BC372" s="213"/>
      <c r="BD372" s="213"/>
      <c r="BE372" s="213"/>
      <c r="BF372" s="213"/>
      <c r="BG372" s="213"/>
      <c r="BH372" s="213"/>
    </row>
    <row r="373" spans="1:60" outlineLevel="1" x14ac:dyDescent="0.25">
      <c r="A373" s="242">
        <v>75</v>
      </c>
      <c r="B373" s="243" t="s">
        <v>766</v>
      </c>
      <c r="C373" s="258" t="s">
        <v>767</v>
      </c>
      <c r="D373" s="244" t="s">
        <v>381</v>
      </c>
      <c r="E373" s="245">
        <v>36.1</v>
      </c>
      <c r="F373" s="246"/>
      <c r="G373" s="247">
        <f>ROUND(E373*F373,2)</f>
        <v>0</v>
      </c>
      <c r="H373" s="246"/>
      <c r="I373" s="247">
        <f>ROUND(E373*H373,2)</f>
        <v>0</v>
      </c>
      <c r="J373" s="246"/>
      <c r="K373" s="247">
        <f>ROUND(E373*J373,2)</f>
        <v>0</v>
      </c>
      <c r="L373" s="247">
        <v>21</v>
      </c>
      <c r="M373" s="247">
        <f>G373*(1+L373/100)</f>
        <v>0</v>
      </c>
      <c r="N373" s="245">
        <v>3.0000000000000001E-5</v>
      </c>
      <c r="O373" s="245">
        <f>ROUND(E373*N373,2)</f>
        <v>0</v>
      </c>
      <c r="P373" s="245">
        <v>0</v>
      </c>
      <c r="Q373" s="245">
        <f>ROUND(E373*P373,2)</f>
        <v>0</v>
      </c>
      <c r="R373" s="247"/>
      <c r="S373" s="247" t="s">
        <v>270</v>
      </c>
      <c r="T373" s="248" t="s">
        <v>271</v>
      </c>
      <c r="U373" s="224">
        <v>0</v>
      </c>
      <c r="V373" s="224">
        <f>ROUND(E373*U373,2)</f>
        <v>0</v>
      </c>
      <c r="W373" s="224"/>
      <c r="X373" s="224" t="s">
        <v>272</v>
      </c>
      <c r="Y373" s="213"/>
      <c r="Z373" s="213"/>
      <c r="AA373" s="213"/>
      <c r="AB373" s="213"/>
      <c r="AC373" s="213"/>
      <c r="AD373" s="213"/>
      <c r="AE373" s="213"/>
      <c r="AF373" s="213"/>
      <c r="AG373" s="213" t="s">
        <v>366</v>
      </c>
      <c r="AH373" s="213"/>
      <c r="AI373" s="213"/>
      <c r="AJ373" s="213"/>
      <c r="AK373" s="213"/>
      <c r="AL373" s="213"/>
      <c r="AM373" s="213"/>
      <c r="AN373" s="213"/>
      <c r="AO373" s="213"/>
      <c r="AP373" s="213"/>
      <c r="AQ373" s="213"/>
      <c r="AR373" s="213"/>
      <c r="AS373" s="213"/>
      <c r="AT373" s="213"/>
      <c r="AU373" s="213"/>
      <c r="AV373" s="213"/>
      <c r="AW373" s="213"/>
      <c r="AX373" s="213"/>
      <c r="AY373" s="213"/>
      <c r="AZ373" s="213"/>
      <c r="BA373" s="213"/>
      <c r="BB373" s="213"/>
      <c r="BC373" s="213"/>
      <c r="BD373" s="213"/>
      <c r="BE373" s="213"/>
      <c r="BF373" s="213"/>
      <c r="BG373" s="213"/>
      <c r="BH373" s="213"/>
    </row>
    <row r="374" spans="1:60" outlineLevel="1" x14ac:dyDescent="0.25">
      <c r="A374" s="220"/>
      <c r="B374" s="221"/>
      <c r="C374" s="259" t="s">
        <v>768</v>
      </c>
      <c r="D374" s="226"/>
      <c r="E374" s="227"/>
      <c r="F374" s="224"/>
      <c r="G374" s="224"/>
      <c r="H374" s="224"/>
      <c r="I374" s="224"/>
      <c r="J374" s="224"/>
      <c r="K374" s="224"/>
      <c r="L374" s="224"/>
      <c r="M374" s="224"/>
      <c r="N374" s="223"/>
      <c r="O374" s="223"/>
      <c r="P374" s="223"/>
      <c r="Q374" s="223"/>
      <c r="R374" s="224"/>
      <c r="S374" s="224"/>
      <c r="T374" s="224"/>
      <c r="U374" s="224"/>
      <c r="V374" s="224"/>
      <c r="W374" s="224"/>
      <c r="X374" s="224"/>
      <c r="Y374" s="213"/>
      <c r="Z374" s="213"/>
      <c r="AA374" s="213"/>
      <c r="AB374" s="213"/>
      <c r="AC374" s="213"/>
      <c r="AD374" s="213"/>
      <c r="AE374" s="213"/>
      <c r="AF374" s="213"/>
      <c r="AG374" s="213" t="s">
        <v>275</v>
      </c>
      <c r="AH374" s="213">
        <v>0</v>
      </c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D374" s="213"/>
      <c r="BE374" s="213"/>
      <c r="BF374" s="213"/>
      <c r="BG374" s="213"/>
      <c r="BH374" s="213"/>
    </row>
    <row r="375" spans="1:60" outlineLevel="1" x14ac:dyDescent="0.25">
      <c r="A375" s="220"/>
      <c r="B375" s="221"/>
      <c r="C375" s="259" t="s">
        <v>737</v>
      </c>
      <c r="D375" s="226"/>
      <c r="E375" s="227"/>
      <c r="F375" s="224"/>
      <c r="G375" s="224"/>
      <c r="H375" s="224"/>
      <c r="I375" s="224"/>
      <c r="J375" s="224"/>
      <c r="K375" s="224"/>
      <c r="L375" s="224"/>
      <c r="M375" s="224"/>
      <c r="N375" s="223"/>
      <c r="O375" s="223"/>
      <c r="P375" s="223"/>
      <c r="Q375" s="223"/>
      <c r="R375" s="224"/>
      <c r="S375" s="224"/>
      <c r="T375" s="224"/>
      <c r="U375" s="224"/>
      <c r="V375" s="224"/>
      <c r="W375" s="224"/>
      <c r="X375" s="224"/>
      <c r="Y375" s="213"/>
      <c r="Z375" s="213"/>
      <c r="AA375" s="213"/>
      <c r="AB375" s="213"/>
      <c r="AC375" s="213"/>
      <c r="AD375" s="213"/>
      <c r="AE375" s="213"/>
      <c r="AF375" s="213"/>
      <c r="AG375" s="213" t="s">
        <v>275</v>
      </c>
      <c r="AH375" s="213">
        <v>0</v>
      </c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D375" s="213"/>
      <c r="BE375" s="213"/>
      <c r="BF375" s="213"/>
      <c r="BG375" s="213"/>
      <c r="BH375" s="213"/>
    </row>
    <row r="376" spans="1:60" outlineLevel="1" x14ac:dyDescent="0.25">
      <c r="A376" s="220"/>
      <c r="B376" s="221"/>
      <c r="C376" s="259" t="s">
        <v>747</v>
      </c>
      <c r="D376" s="226"/>
      <c r="E376" s="227"/>
      <c r="F376" s="224"/>
      <c r="G376" s="224"/>
      <c r="H376" s="224"/>
      <c r="I376" s="224"/>
      <c r="J376" s="224"/>
      <c r="K376" s="224"/>
      <c r="L376" s="224"/>
      <c r="M376" s="224"/>
      <c r="N376" s="223"/>
      <c r="O376" s="223"/>
      <c r="P376" s="223"/>
      <c r="Q376" s="223"/>
      <c r="R376" s="224"/>
      <c r="S376" s="224"/>
      <c r="T376" s="224"/>
      <c r="U376" s="224"/>
      <c r="V376" s="224"/>
      <c r="W376" s="224"/>
      <c r="X376" s="224"/>
      <c r="Y376" s="213"/>
      <c r="Z376" s="213"/>
      <c r="AA376" s="213"/>
      <c r="AB376" s="213"/>
      <c r="AC376" s="213"/>
      <c r="AD376" s="213"/>
      <c r="AE376" s="213"/>
      <c r="AF376" s="213"/>
      <c r="AG376" s="213" t="s">
        <v>275</v>
      </c>
      <c r="AH376" s="213">
        <v>0</v>
      </c>
      <c r="AI376" s="213"/>
      <c r="AJ376" s="213"/>
      <c r="AK376" s="213"/>
      <c r="AL376" s="213"/>
      <c r="AM376" s="213"/>
      <c r="AN376" s="213"/>
      <c r="AO376" s="213"/>
      <c r="AP376" s="213"/>
      <c r="AQ376" s="213"/>
      <c r="AR376" s="213"/>
      <c r="AS376" s="213"/>
      <c r="AT376" s="213"/>
      <c r="AU376" s="213"/>
      <c r="AV376" s="213"/>
      <c r="AW376" s="213"/>
      <c r="AX376" s="213"/>
      <c r="AY376" s="213"/>
      <c r="AZ376" s="213"/>
      <c r="BA376" s="213"/>
      <c r="BB376" s="213"/>
      <c r="BC376" s="213"/>
      <c r="BD376" s="213"/>
      <c r="BE376" s="213"/>
      <c r="BF376" s="213"/>
      <c r="BG376" s="213"/>
      <c r="BH376" s="213"/>
    </row>
    <row r="377" spans="1:60" outlineLevel="1" x14ac:dyDescent="0.25">
      <c r="A377" s="220"/>
      <c r="B377" s="221"/>
      <c r="C377" s="259" t="s">
        <v>738</v>
      </c>
      <c r="D377" s="226"/>
      <c r="E377" s="227"/>
      <c r="F377" s="224"/>
      <c r="G377" s="224"/>
      <c r="H377" s="224"/>
      <c r="I377" s="224"/>
      <c r="J377" s="224"/>
      <c r="K377" s="224"/>
      <c r="L377" s="224"/>
      <c r="M377" s="224"/>
      <c r="N377" s="223"/>
      <c r="O377" s="223"/>
      <c r="P377" s="223"/>
      <c r="Q377" s="223"/>
      <c r="R377" s="224"/>
      <c r="S377" s="224"/>
      <c r="T377" s="224"/>
      <c r="U377" s="224"/>
      <c r="V377" s="224"/>
      <c r="W377" s="224"/>
      <c r="X377" s="224"/>
      <c r="Y377" s="213"/>
      <c r="Z377" s="213"/>
      <c r="AA377" s="213"/>
      <c r="AB377" s="213"/>
      <c r="AC377" s="213"/>
      <c r="AD377" s="213"/>
      <c r="AE377" s="213"/>
      <c r="AF377" s="213"/>
      <c r="AG377" s="213" t="s">
        <v>275</v>
      </c>
      <c r="AH377" s="213">
        <v>0</v>
      </c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</row>
    <row r="378" spans="1:60" outlineLevel="1" x14ac:dyDescent="0.25">
      <c r="A378" s="220"/>
      <c r="B378" s="221"/>
      <c r="C378" s="259" t="s">
        <v>748</v>
      </c>
      <c r="D378" s="226"/>
      <c r="E378" s="227"/>
      <c r="F378" s="224"/>
      <c r="G378" s="224"/>
      <c r="H378" s="224"/>
      <c r="I378" s="224"/>
      <c r="J378" s="224"/>
      <c r="K378" s="224"/>
      <c r="L378" s="224"/>
      <c r="M378" s="224"/>
      <c r="N378" s="223"/>
      <c r="O378" s="223"/>
      <c r="P378" s="223"/>
      <c r="Q378" s="223"/>
      <c r="R378" s="224"/>
      <c r="S378" s="224"/>
      <c r="T378" s="224"/>
      <c r="U378" s="224"/>
      <c r="V378" s="224"/>
      <c r="W378" s="224"/>
      <c r="X378" s="224"/>
      <c r="Y378" s="213"/>
      <c r="Z378" s="213"/>
      <c r="AA378" s="213"/>
      <c r="AB378" s="213"/>
      <c r="AC378" s="213"/>
      <c r="AD378" s="213"/>
      <c r="AE378" s="213"/>
      <c r="AF378" s="213"/>
      <c r="AG378" s="213" t="s">
        <v>275</v>
      </c>
      <c r="AH378" s="213">
        <v>0</v>
      </c>
      <c r="AI378" s="213"/>
      <c r="AJ378" s="213"/>
      <c r="AK378" s="213"/>
      <c r="AL378" s="213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3"/>
      <c r="AW378" s="213"/>
      <c r="AX378" s="213"/>
      <c r="AY378" s="213"/>
      <c r="AZ378" s="213"/>
      <c r="BA378" s="213"/>
      <c r="BB378" s="213"/>
      <c r="BC378" s="213"/>
      <c r="BD378" s="213"/>
      <c r="BE378" s="213"/>
      <c r="BF378" s="213"/>
      <c r="BG378" s="213"/>
      <c r="BH378" s="213"/>
    </row>
    <row r="379" spans="1:60" outlineLevel="1" x14ac:dyDescent="0.25">
      <c r="A379" s="220"/>
      <c r="B379" s="221"/>
      <c r="C379" s="259" t="s">
        <v>749</v>
      </c>
      <c r="D379" s="226"/>
      <c r="E379" s="227">
        <v>36.1</v>
      </c>
      <c r="F379" s="224"/>
      <c r="G379" s="224"/>
      <c r="H379" s="224"/>
      <c r="I379" s="224"/>
      <c r="J379" s="224"/>
      <c r="K379" s="224"/>
      <c r="L379" s="224"/>
      <c r="M379" s="224"/>
      <c r="N379" s="223"/>
      <c r="O379" s="223"/>
      <c r="P379" s="223"/>
      <c r="Q379" s="223"/>
      <c r="R379" s="224"/>
      <c r="S379" s="224"/>
      <c r="T379" s="224"/>
      <c r="U379" s="224"/>
      <c r="V379" s="224"/>
      <c r="W379" s="224"/>
      <c r="X379" s="224"/>
      <c r="Y379" s="213"/>
      <c r="Z379" s="213"/>
      <c r="AA379" s="213"/>
      <c r="AB379" s="213"/>
      <c r="AC379" s="213"/>
      <c r="AD379" s="213"/>
      <c r="AE379" s="213"/>
      <c r="AF379" s="213"/>
      <c r="AG379" s="213" t="s">
        <v>275</v>
      </c>
      <c r="AH379" s="213">
        <v>0</v>
      </c>
      <c r="AI379" s="213"/>
      <c r="AJ379" s="213"/>
      <c r="AK379" s="213"/>
      <c r="AL379" s="213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3"/>
      <c r="AW379" s="213"/>
      <c r="AX379" s="213"/>
      <c r="AY379" s="213"/>
      <c r="AZ379" s="213"/>
      <c r="BA379" s="213"/>
      <c r="BB379" s="213"/>
      <c r="BC379" s="213"/>
      <c r="BD379" s="213"/>
      <c r="BE379" s="213"/>
      <c r="BF379" s="213"/>
      <c r="BG379" s="213"/>
      <c r="BH379" s="213"/>
    </row>
    <row r="380" spans="1:60" outlineLevel="1" x14ac:dyDescent="0.25">
      <c r="A380" s="242">
        <v>76</v>
      </c>
      <c r="B380" s="243" t="s">
        <v>769</v>
      </c>
      <c r="C380" s="258" t="s">
        <v>770</v>
      </c>
      <c r="D380" s="244" t="s">
        <v>269</v>
      </c>
      <c r="E380" s="245">
        <v>107.837</v>
      </c>
      <c r="F380" s="246"/>
      <c r="G380" s="247">
        <f>ROUND(E380*F380,2)</f>
        <v>0</v>
      </c>
      <c r="H380" s="246"/>
      <c r="I380" s="247">
        <f>ROUND(E380*H380,2)</f>
        <v>0</v>
      </c>
      <c r="J380" s="246"/>
      <c r="K380" s="247">
        <f>ROUND(E380*J380,2)</f>
        <v>0</v>
      </c>
      <c r="L380" s="247">
        <v>21</v>
      </c>
      <c r="M380" s="247">
        <f>G380*(1+L380/100)</f>
        <v>0</v>
      </c>
      <c r="N380" s="245">
        <v>5.0000000000000002E-5</v>
      </c>
      <c r="O380" s="245">
        <f>ROUND(E380*N380,2)</f>
        <v>0.01</v>
      </c>
      <c r="P380" s="245">
        <v>0</v>
      </c>
      <c r="Q380" s="245">
        <f>ROUND(E380*P380,2)</f>
        <v>0</v>
      </c>
      <c r="R380" s="247"/>
      <c r="S380" s="247" t="s">
        <v>270</v>
      </c>
      <c r="T380" s="248" t="s">
        <v>271</v>
      </c>
      <c r="U380" s="224">
        <v>0</v>
      </c>
      <c r="V380" s="224">
        <f>ROUND(E380*U380,2)</f>
        <v>0</v>
      </c>
      <c r="W380" s="224"/>
      <c r="X380" s="224" t="s">
        <v>272</v>
      </c>
      <c r="Y380" s="213"/>
      <c r="Z380" s="213"/>
      <c r="AA380" s="213"/>
      <c r="AB380" s="213"/>
      <c r="AC380" s="213"/>
      <c r="AD380" s="213"/>
      <c r="AE380" s="213"/>
      <c r="AF380" s="213"/>
      <c r="AG380" s="213" t="s">
        <v>366</v>
      </c>
      <c r="AH380" s="213"/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3"/>
      <c r="AW380" s="213"/>
      <c r="AX380" s="213"/>
      <c r="AY380" s="213"/>
      <c r="AZ380" s="213"/>
      <c r="BA380" s="213"/>
      <c r="BB380" s="213"/>
      <c r="BC380" s="213"/>
      <c r="BD380" s="213"/>
      <c r="BE380" s="213"/>
      <c r="BF380" s="213"/>
      <c r="BG380" s="213"/>
      <c r="BH380" s="213"/>
    </row>
    <row r="381" spans="1:60" outlineLevel="1" x14ac:dyDescent="0.25">
      <c r="A381" s="220"/>
      <c r="B381" s="221"/>
      <c r="C381" s="259" t="s">
        <v>771</v>
      </c>
      <c r="D381" s="226"/>
      <c r="E381" s="227"/>
      <c r="F381" s="224"/>
      <c r="G381" s="224"/>
      <c r="H381" s="224"/>
      <c r="I381" s="224"/>
      <c r="J381" s="224"/>
      <c r="K381" s="224"/>
      <c r="L381" s="224"/>
      <c r="M381" s="224"/>
      <c r="N381" s="223"/>
      <c r="O381" s="223"/>
      <c r="P381" s="223"/>
      <c r="Q381" s="223"/>
      <c r="R381" s="224"/>
      <c r="S381" s="224"/>
      <c r="T381" s="224"/>
      <c r="U381" s="224"/>
      <c r="V381" s="224"/>
      <c r="W381" s="224"/>
      <c r="X381" s="224"/>
      <c r="Y381" s="213"/>
      <c r="Z381" s="213"/>
      <c r="AA381" s="213"/>
      <c r="AB381" s="213"/>
      <c r="AC381" s="213"/>
      <c r="AD381" s="213"/>
      <c r="AE381" s="213"/>
      <c r="AF381" s="213"/>
      <c r="AG381" s="213" t="s">
        <v>275</v>
      </c>
      <c r="AH381" s="213">
        <v>0</v>
      </c>
      <c r="AI381" s="213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3"/>
      <c r="AW381" s="213"/>
      <c r="AX381" s="213"/>
      <c r="AY381" s="213"/>
      <c r="AZ381" s="213"/>
      <c r="BA381" s="213"/>
      <c r="BB381" s="213"/>
      <c r="BC381" s="213"/>
      <c r="BD381" s="213"/>
      <c r="BE381" s="213"/>
      <c r="BF381" s="213"/>
      <c r="BG381" s="213"/>
      <c r="BH381" s="213"/>
    </row>
    <row r="382" spans="1:60" outlineLevel="1" x14ac:dyDescent="0.25">
      <c r="A382" s="220"/>
      <c r="B382" s="221"/>
      <c r="C382" s="259" t="s">
        <v>737</v>
      </c>
      <c r="D382" s="226"/>
      <c r="E382" s="227"/>
      <c r="F382" s="224"/>
      <c r="G382" s="224"/>
      <c r="H382" s="224"/>
      <c r="I382" s="224"/>
      <c r="J382" s="224"/>
      <c r="K382" s="224"/>
      <c r="L382" s="224"/>
      <c r="M382" s="224"/>
      <c r="N382" s="223"/>
      <c r="O382" s="223"/>
      <c r="P382" s="223"/>
      <c r="Q382" s="223"/>
      <c r="R382" s="224"/>
      <c r="S382" s="224"/>
      <c r="T382" s="224"/>
      <c r="U382" s="224"/>
      <c r="V382" s="224"/>
      <c r="W382" s="224"/>
      <c r="X382" s="224"/>
      <c r="Y382" s="213"/>
      <c r="Z382" s="213"/>
      <c r="AA382" s="213"/>
      <c r="AB382" s="213"/>
      <c r="AC382" s="213"/>
      <c r="AD382" s="213"/>
      <c r="AE382" s="213"/>
      <c r="AF382" s="213"/>
      <c r="AG382" s="213" t="s">
        <v>275</v>
      </c>
      <c r="AH382" s="213">
        <v>0</v>
      </c>
      <c r="AI382" s="213"/>
      <c r="AJ382" s="213"/>
      <c r="AK382" s="213"/>
      <c r="AL382" s="213"/>
      <c r="AM382" s="213"/>
      <c r="AN382" s="213"/>
      <c r="AO382" s="213"/>
      <c r="AP382" s="213"/>
      <c r="AQ382" s="213"/>
      <c r="AR382" s="213"/>
      <c r="AS382" s="213"/>
      <c r="AT382" s="213"/>
      <c r="AU382" s="213"/>
      <c r="AV382" s="213"/>
      <c r="AW382" s="213"/>
      <c r="AX382" s="213"/>
      <c r="AY382" s="213"/>
      <c r="AZ382" s="213"/>
      <c r="BA382" s="213"/>
      <c r="BB382" s="213"/>
      <c r="BC382" s="213"/>
      <c r="BD382" s="213"/>
      <c r="BE382" s="213"/>
      <c r="BF382" s="213"/>
      <c r="BG382" s="213"/>
      <c r="BH382" s="213"/>
    </row>
    <row r="383" spans="1:60" outlineLevel="1" x14ac:dyDescent="0.25">
      <c r="A383" s="220"/>
      <c r="B383" s="221"/>
      <c r="C383" s="259" t="s">
        <v>738</v>
      </c>
      <c r="D383" s="226"/>
      <c r="E383" s="227"/>
      <c r="F383" s="224"/>
      <c r="G383" s="224"/>
      <c r="H383" s="224"/>
      <c r="I383" s="224"/>
      <c r="J383" s="224"/>
      <c r="K383" s="224"/>
      <c r="L383" s="224"/>
      <c r="M383" s="224"/>
      <c r="N383" s="223"/>
      <c r="O383" s="223"/>
      <c r="P383" s="223"/>
      <c r="Q383" s="223"/>
      <c r="R383" s="224"/>
      <c r="S383" s="224"/>
      <c r="T383" s="224"/>
      <c r="U383" s="224"/>
      <c r="V383" s="224"/>
      <c r="W383" s="224"/>
      <c r="X383" s="224"/>
      <c r="Y383" s="213"/>
      <c r="Z383" s="213"/>
      <c r="AA383" s="213"/>
      <c r="AB383" s="213"/>
      <c r="AC383" s="213"/>
      <c r="AD383" s="213"/>
      <c r="AE383" s="213"/>
      <c r="AF383" s="213"/>
      <c r="AG383" s="213" t="s">
        <v>275</v>
      </c>
      <c r="AH383" s="213">
        <v>0</v>
      </c>
      <c r="AI383" s="213"/>
      <c r="AJ383" s="213"/>
      <c r="AK383" s="213"/>
      <c r="AL383" s="213"/>
      <c r="AM383" s="213"/>
      <c r="AN383" s="213"/>
      <c r="AO383" s="213"/>
      <c r="AP383" s="213"/>
      <c r="AQ383" s="213"/>
      <c r="AR383" s="213"/>
      <c r="AS383" s="213"/>
      <c r="AT383" s="213"/>
      <c r="AU383" s="213"/>
      <c r="AV383" s="213"/>
      <c r="AW383" s="213"/>
      <c r="AX383" s="213"/>
      <c r="AY383" s="213"/>
      <c r="AZ383" s="213"/>
      <c r="BA383" s="213"/>
      <c r="BB383" s="213"/>
      <c r="BC383" s="213"/>
      <c r="BD383" s="213"/>
      <c r="BE383" s="213"/>
      <c r="BF383" s="213"/>
      <c r="BG383" s="213"/>
      <c r="BH383" s="213"/>
    </row>
    <row r="384" spans="1:60" outlineLevel="1" x14ac:dyDescent="0.25">
      <c r="A384" s="220"/>
      <c r="B384" s="221"/>
      <c r="C384" s="259" t="s">
        <v>739</v>
      </c>
      <c r="D384" s="226"/>
      <c r="E384" s="227"/>
      <c r="F384" s="224"/>
      <c r="G384" s="224"/>
      <c r="H384" s="224"/>
      <c r="I384" s="224"/>
      <c r="J384" s="224"/>
      <c r="K384" s="224"/>
      <c r="L384" s="224"/>
      <c r="M384" s="224"/>
      <c r="N384" s="223"/>
      <c r="O384" s="223"/>
      <c r="P384" s="223"/>
      <c r="Q384" s="223"/>
      <c r="R384" s="224"/>
      <c r="S384" s="224"/>
      <c r="T384" s="224"/>
      <c r="U384" s="224"/>
      <c r="V384" s="224"/>
      <c r="W384" s="224"/>
      <c r="X384" s="224"/>
      <c r="Y384" s="213"/>
      <c r="Z384" s="213"/>
      <c r="AA384" s="213"/>
      <c r="AB384" s="213"/>
      <c r="AC384" s="213"/>
      <c r="AD384" s="213"/>
      <c r="AE384" s="213"/>
      <c r="AF384" s="213"/>
      <c r="AG384" s="213" t="s">
        <v>275</v>
      </c>
      <c r="AH384" s="213">
        <v>0</v>
      </c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3"/>
      <c r="AT384" s="213"/>
      <c r="AU384" s="213"/>
      <c r="AV384" s="213"/>
      <c r="AW384" s="213"/>
      <c r="AX384" s="213"/>
      <c r="AY384" s="213"/>
      <c r="AZ384" s="213"/>
      <c r="BA384" s="213"/>
      <c r="BB384" s="213"/>
      <c r="BC384" s="213"/>
      <c r="BD384" s="213"/>
      <c r="BE384" s="213"/>
      <c r="BF384" s="213"/>
      <c r="BG384" s="213"/>
      <c r="BH384" s="213"/>
    </row>
    <row r="385" spans="1:60" outlineLevel="1" x14ac:dyDescent="0.25">
      <c r="A385" s="220"/>
      <c r="B385" s="221"/>
      <c r="C385" s="259" t="s">
        <v>740</v>
      </c>
      <c r="D385" s="226"/>
      <c r="E385" s="227">
        <v>107.84</v>
      </c>
      <c r="F385" s="224"/>
      <c r="G385" s="224"/>
      <c r="H385" s="224"/>
      <c r="I385" s="224"/>
      <c r="J385" s="224"/>
      <c r="K385" s="224"/>
      <c r="L385" s="224"/>
      <c r="M385" s="224"/>
      <c r="N385" s="223"/>
      <c r="O385" s="223"/>
      <c r="P385" s="223"/>
      <c r="Q385" s="223"/>
      <c r="R385" s="224"/>
      <c r="S385" s="224"/>
      <c r="T385" s="224"/>
      <c r="U385" s="224"/>
      <c r="V385" s="224"/>
      <c r="W385" s="224"/>
      <c r="X385" s="224"/>
      <c r="Y385" s="213"/>
      <c r="Z385" s="213"/>
      <c r="AA385" s="213"/>
      <c r="AB385" s="213"/>
      <c r="AC385" s="213"/>
      <c r="AD385" s="213"/>
      <c r="AE385" s="213"/>
      <c r="AF385" s="213"/>
      <c r="AG385" s="213" t="s">
        <v>275</v>
      </c>
      <c r="AH385" s="213">
        <v>0</v>
      </c>
      <c r="AI385" s="213"/>
      <c r="AJ385" s="213"/>
      <c r="AK385" s="213"/>
      <c r="AL385" s="213"/>
      <c r="AM385" s="213"/>
      <c r="AN385" s="213"/>
      <c r="AO385" s="213"/>
      <c r="AP385" s="213"/>
      <c r="AQ385" s="213"/>
      <c r="AR385" s="213"/>
      <c r="AS385" s="213"/>
      <c r="AT385" s="213"/>
      <c r="AU385" s="213"/>
      <c r="AV385" s="213"/>
      <c r="AW385" s="213"/>
      <c r="AX385" s="213"/>
      <c r="AY385" s="213"/>
      <c r="AZ385" s="213"/>
      <c r="BA385" s="213"/>
      <c r="BB385" s="213"/>
      <c r="BC385" s="213"/>
      <c r="BD385" s="213"/>
      <c r="BE385" s="213"/>
      <c r="BF385" s="213"/>
      <c r="BG385" s="213"/>
      <c r="BH385" s="213"/>
    </row>
    <row r="386" spans="1:60" ht="20" outlineLevel="1" x14ac:dyDescent="0.25">
      <c r="A386" s="249">
        <v>77</v>
      </c>
      <c r="B386" s="250" t="s">
        <v>772</v>
      </c>
      <c r="C386" s="260" t="s">
        <v>773</v>
      </c>
      <c r="D386" s="251" t="s">
        <v>347</v>
      </c>
      <c r="E386" s="252">
        <v>2.7109999999999999</v>
      </c>
      <c r="F386" s="253"/>
      <c r="G386" s="254">
        <f>ROUND(E386*F386,2)</f>
        <v>0</v>
      </c>
      <c r="H386" s="253"/>
      <c r="I386" s="254">
        <f>ROUND(E386*H386,2)</f>
        <v>0</v>
      </c>
      <c r="J386" s="253"/>
      <c r="K386" s="254">
        <f>ROUND(E386*J386,2)</f>
        <v>0</v>
      </c>
      <c r="L386" s="254">
        <v>21</v>
      </c>
      <c r="M386" s="254">
        <f>G386*(1+L386/100)</f>
        <v>0</v>
      </c>
      <c r="N386" s="252">
        <v>0</v>
      </c>
      <c r="O386" s="252">
        <f>ROUND(E386*N386,2)</f>
        <v>0</v>
      </c>
      <c r="P386" s="252">
        <v>0</v>
      </c>
      <c r="Q386" s="252">
        <f>ROUND(E386*P386,2)</f>
        <v>0</v>
      </c>
      <c r="R386" s="254"/>
      <c r="S386" s="254" t="s">
        <v>270</v>
      </c>
      <c r="T386" s="255" t="s">
        <v>271</v>
      </c>
      <c r="U386" s="224">
        <v>0</v>
      </c>
      <c r="V386" s="224">
        <f>ROUND(E386*U386,2)</f>
        <v>0</v>
      </c>
      <c r="W386" s="224"/>
      <c r="X386" s="224" t="s">
        <v>272</v>
      </c>
      <c r="Y386" s="213"/>
      <c r="Z386" s="213"/>
      <c r="AA386" s="213"/>
      <c r="AB386" s="213"/>
      <c r="AC386" s="213"/>
      <c r="AD386" s="213"/>
      <c r="AE386" s="213"/>
      <c r="AF386" s="213"/>
      <c r="AG386" s="213" t="s">
        <v>366</v>
      </c>
      <c r="AH386" s="213"/>
      <c r="AI386" s="213"/>
      <c r="AJ386" s="213"/>
      <c r="AK386" s="213"/>
      <c r="AL386" s="213"/>
      <c r="AM386" s="213"/>
      <c r="AN386" s="213"/>
      <c r="AO386" s="213"/>
      <c r="AP386" s="213"/>
      <c r="AQ386" s="213"/>
      <c r="AR386" s="213"/>
      <c r="AS386" s="213"/>
      <c r="AT386" s="213"/>
      <c r="AU386" s="213"/>
      <c r="AV386" s="213"/>
      <c r="AW386" s="213"/>
      <c r="AX386" s="213"/>
      <c r="AY386" s="213"/>
      <c r="AZ386" s="213"/>
      <c r="BA386" s="213"/>
      <c r="BB386" s="213"/>
      <c r="BC386" s="213"/>
      <c r="BD386" s="213"/>
      <c r="BE386" s="213"/>
      <c r="BF386" s="213"/>
      <c r="BG386" s="213"/>
      <c r="BH386" s="213"/>
    </row>
    <row r="387" spans="1:60" ht="20" outlineLevel="1" x14ac:dyDescent="0.25">
      <c r="A387" s="249">
        <v>78</v>
      </c>
      <c r="B387" s="250" t="s">
        <v>774</v>
      </c>
      <c r="C387" s="260" t="s">
        <v>775</v>
      </c>
      <c r="D387" s="251" t="s">
        <v>347</v>
      </c>
      <c r="E387" s="252">
        <v>2.7109999999999999</v>
      </c>
      <c r="F387" s="253"/>
      <c r="G387" s="254">
        <f>ROUND(E387*F387,2)</f>
        <v>0</v>
      </c>
      <c r="H387" s="253"/>
      <c r="I387" s="254">
        <f>ROUND(E387*H387,2)</f>
        <v>0</v>
      </c>
      <c r="J387" s="253"/>
      <c r="K387" s="254">
        <f>ROUND(E387*J387,2)</f>
        <v>0</v>
      </c>
      <c r="L387" s="254">
        <v>21</v>
      </c>
      <c r="M387" s="254">
        <f>G387*(1+L387/100)</f>
        <v>0</v>
      </c>
      <c r="N387" s="252">
        <v>0</v>
      </c>
      <c r="O387" s="252">
        <f>ROUND(E387*N387,2)</f>
        <v>0</v>
      </c>
      <c r="P387" s="252">
        <v>0</v>
      </c>
      <c r="Q387" s="252">
        <f>ROUND(E387*P387,2)</f>
        <v>0</v>
      </c>
      <c r="R387" s="254"/>
      <c r="S387" s="254" t="s">
        <v>270</v>
      </c>
      <c r="T387" s="255" t="s">
        <v>271</v>
      </c>
      <c r="U387" s="224">
        <v>0</v>
      </c>
      <c r="V387" s="224">
        <f>ROUND(E387*U387,2)</f>
        <v>0</v>
      </c>
      <c r="W387" s="224"/>
      <c r="X387" s="224" t="s">
        <v>272</v>
      </c>
      <c r="Y387" s="213"/>
      <c r="Z387" s="213"/>
      <c r="AA387" s="213"/>
      <c r="AB387" s="213"/>
      <c r="AC387" s="213"/>
      <c r="AD387" s="213"/>
      <c r="AE387" s="213"/>
      <c r="AF387" s="213"/>
      <c r="AG387" s="213" t="s">
        <v>366</v>
      </c>
      <c r="AH387" s="213"/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3"/>
      <c r="BB387" s="213"/>
      <c r="BC387" s="213"/>
      <c r="BD387" s="213"/>
      <c r="BE387" s="213"/>
      <c r="BF387" s="213"/>
      <c r="BG387" s="213"/>
      <c r="BH387" s="213"/>
    </row>
    <row r="388" spans="1:60" ht="13" x14ac:dyDescent="0.25">
      <c r="A388" s="232" t="s">
        <v>265</v>
      </c>
      <c r="B388" s="233" t="s">
        <v>219</v>
      </c>
      <c r="C388" s="257" t="s">
        <v>220</v>
      </c>
      <c r="D388" s="234"/>
      <c r="E388" s="235"/>
      <c r="F388" s="236"/>
      <c r="G388" s="236">
        <f>SUMIF(AG389:AG407,"&lt;&gt;NOR",G389:G407)</f>
        <v>0</v>
      </c>
      <c r="H388" s="236"/>
      <c r="I388" s="236">
        <f>SUM(I389:I407)</f>
        <v>0</v>
      </c>
      <c r="J388" s="236"/>
      <c r="K388" s="236">
        <f>SUM(K389:K407)</f>
        <v>0</v>
      </c>
      <c r="L388" s="236"/>
      <c r="M388" s="236">
        <f>SUM(M389:M407)</f>
        <v>0</v>
      </c>
      <c r="N388" s="235"/>
      <c r="O388" s="235">
        <f>SUM(O389:O407)</f>
        <v>0.60000000000000009</v>
      </c>
      <c r="P388" s="235"/>
      <c r="Q388" s="235">
        <f>SUM(Q389:Q407)</f>
        <v>0</v>
      </c>
      <c r="R388" s="236"/>
      <c r="S388" s="236"/>
      <c r="T388" s="237"/>
      <c r="U388" s="231"/>
      <c r="V388" s="231">
        <f>SUM(V389:V407)</f>
        <v>0</v>
      </c>
      <c r="W388" s="231"/>
      <c r="X388" s="231"/>
      <c r="AG388" t="s">
        <v>266</v>
      </c>
    </row>
    <row r="389" spans="1:60" outlineLevel="1" x14ac:dyDescent="0.25">
      <c r="A389" s="249">
        <v>79</v>
      </c>
      <c r="B389" s="250" t="s">
        <v>776</v>
      </c>
      <c r="C389" s="260" t="s">
        <v>777</v>
      </c>
      <c r="D389" s="251" t="s">
        <v>269</v>
      </c>
      <c r="E389" s="252">
        <v>1322.701</v>
      </c>
      <c r="F389" s="253"/>
      <c r="G389" s="254">
        <f>ROUND(E389*F389,2)</f>
        <v>0</v>
      </c>
      <c r="H389" s="253"/>
      <c r="I389" s="254">
        <f>ROUND(E389*H389,2)</f>
        <v>0</v>
      </c>
      <c r="J389" s="253"/>
      <c r="K389" s="254">
        <f>ROUND(E389*J389,2)</f>
        <v>0</v>
      </c>
      <c r="L389" s="254">
        <v>21</v>
      </c>
      <c r="M389" s="254">
        <f>G389*(1+L389/100)</f>
        <v>0</v>
      </c>
      <c r="N389" s="252">
        <v>0</v>
      </c>
      <c r="O389" s="252">
        <f>ROUND(E389*N389,2)</f>
        <v>0</v>
      </c>
      <c r="P389" s="252">
        <v>0</v>
      </c>
      <c r="Q389" s="252">
        <f>ROUND(E389*P389,2)</f>
        <v>0</v>
      </c>
      <c r="R389" s="254"/>
      <c r="S389" s="254" t="s">
        <v>414</v>
      </c>
      <c r="T389" s="255" t="s">
        <v>420</v>
      </c>
      <c r="U389" s="224">
        <v>0</v>
      </c>
      <c r="V389" s="224">
        <f>ROUND(E389*U389,2)</f>
        <v>0</v>
      </c>
      <c r="W389" s="224"/>
      <c r="X389" s="224" t="s">
        <v>272</v>
      </c>
      <c r="Y389" s="213"/>
      <c r="Z389" s="213"/>
      <c r="AA389" s="213"/>
      <c r="AB389" s="213"/>
      <c r="AC389" s="213"/>
      <c r="AD389" s="213"/>
      <c r="AE389" s="213"/>
      <c r="AF389" s="213"/>
      <c r="AG389" s="213" t="s">
        <v>366</v>
      </c>
      <c r="AH389" s="213"/>
      <c r="AI389" s="213"/>
      <c r="AJ389" s="213"/>
      <c r="AK389" s="213"/>
      <c r="AL389" s="213"/>
      <c r="AM389" s="213"/>
      <c r="AN389" s="213"/>
      <c r="AO389" s="213"/>
      <c r="AP389" s="213"/>
      <c r="AQ389" s="213"/>
      <c r="AR389" s="213"/>
      <c r="AS389" s="213"/>
      <c r="AT389" s="213"/>
      <c r="AU389" s="213"/>
      <c r="AV389" s="213"/>
      <c r="AW389" s="213"/>
      <c r="AX389" s="213"/>
      <c r="AY389" s="213"/>
      <c r="AZ389" s="213"/>
      <c r="BA389" s="213"/>
      <c r="BB389" s="213"/>
      <c r="BC389" s="213"/>
      <c r="BD389" s="213"/>
      <c r="BE389" s="213"/>
      <c r="BF389" s="213"/>
      <c r="BG389" s="213"/>
      <c r="BH389" s="213"/>
    </row>
    <row r="390" spans="1:60" outlineLevel="1" x14ac:dyDescent="0.25">
      <c r="A390" s="249">
        <v>80</v>
      </c>
      <c r="B390" s="250" t="s">
        <v>778</v>
      </c>
      <c r="C390" s="260" t="s">
        <v>779</v>
      </c>
      <c r="D390" s="251" t="s">
        <v>269</v>
      </c>
      <c r="E390" s="252">
        <v>1322.701</v>
      </c>
      <c r="F390" s="253"/>
      <c r="G390" s="254">
        <f>ROUND(E390*F390,2)</f>
        <v>0</v>
      </c>
      <c r="H390" s="253"/>
      <c r="I390" s="254">
        <f>ROUND(E390*H390,2)</f>
        <v>0</v>
      </c>
      <c r="J390" s="253"/>
      <c r="K390" s="254">
        <f>ROUND(E390*J390,2)</f>
        <v>0</v>
      </c>
      <c r="L390" s="254">
        <v>21</v>
      </c>
      <c r="M390" s="254">
        <f>G390*(1+L390/100)</f>
        <v>0</v>
      </c>
      <c r="N390" s="252">
        <v>2.0000000000000001E-4</v>
      </c>
      <c r="O390" s="252">
        <f>ROUND(E390*N390,2)</f>
        <v>0.26</v>
      </c>
      <c r="P390" s="252">
        <v>0</v>
      </c>
      <c r="Q390" s="252">
        <f>ROUND(E390*P390,2)</f>
        <v>0</v>
      </c>
      <c r="R390" s="254"/>
      <c r="S390" s="254" t="s">
        <v>270</v>
      </c>
      <c r="T390" s="255" t="s">
        <v>271</v>
      </c>
      <c r="U390" s="224">
        <v>0</v>
      </c>
      <c r="V390" s="224">
        <f>ROUND(E390*U390,2)</f>
        <v>0</v>
      </c>
      <c r="W390" s="224"/>
      <c r="X390" s="224" t="s">
        <v>272</v>
      </c>
      <c r="Y390" s="213"/>
      <c r="Z390" s="213"/>
      <c r="AA390" s="213"/>
      <c r="AB390" s="213"/>
      <c r="AC390" s="213"/>
      <c r="AD390" s="213"/>
      <c r="AE390" s="213"/>
      <c r="AF390" s="213"/>
      <c r="AG390" s="213" t="s">
        <v>366</v>
      </c>
      <c r="AH390" s="213"/>
      <c r="AI390" s="213"/>
      <c r="AJ390" s="213"/>
      <c r="AK390" s="213"/>
      <c r="AL390" s="213"/>
      <c r="AM390" s="213"/>
      <c r="AN390" s="213"/>
      <c r="AO390" s="213"/>
      <c r="AP390" s="213"/>
      <c r="AQ390" s="213"/>
      <c r="AR390" s="213"/>
      <c r="AS390" s="213"/>
      <c r="AT390" s="213"/>
      <c r="AU390" s="213"/>
      <c r="AV390" s="213"/>
      <c r="AW390" s="213"/>
      <c r="AX390" s="213"/>
      <c r="AY390" s="213"/>
      <c r="AZ390" s="213"/>
      <c r="BA390" s="213"/>
      <c r="BB390" s="213"/>
      <c r="BC390" s="213"/>
      <c r="BD390" s="213"/>
      <c r="BE390" s="213"/>
      <c r="BF390" s="213"/>
      <c r="BG390" s="213"/>
      <c r="BH390" s="213"/>
    </row>
    <row r="391" spans="1:60" ht="20" outlineLevel="1" x14ac:dyDescent="0.25">
      <c r="A391" s="242">
        <v>81</v>
      </c>
      <c r="B391" s="243" t="s">
        <v>780</v>
      </c>
      <c r="C391" s="258" t="s">
        <v>781</v>
      </c>
      <c r="D391" s="244" t="s">
        <v>269</v>
      </c>
      <c r="E391" s="245">
        <v>1322.701</v>
      </c>
      <c r="F391" s="246"/>
      <c r="G391" s="247">
        <f>ROUND(E391*F391,2)</f>
        <v>0</v>
      </c>
      <c r="H391" s="246"/>
      <c r="I391" s="247">
        <f>ROUND(E391*H391,2)</f>
        <v>0</v>
      </c>
      <c r="J391" s="246"/>
      <c r="K391" s="247">
        <f>ROUND(E391*J391,2)</f>
        <v>0</v>
      </c>
      <c r="L391" s="247">
        <v>21</v>
      </c>
      <c r="M391" s="247">
        <f>G391*(1+L391/100)</f>
        <v>0</v>
      </c>
      <c r="N391" s="245">
        <v>2.5999999999999998E-4</v>
      </c>
      <c r="O391" s="245">
        <f>ROUND(E391*N391,2)</f>
        <v>0.34</v>
      </c>
      <c r="P391" s="245">
        <v>0</v>
      </c>
      <c r="Q391" s="245">
        <f>ROUND(E391*P391,2)</f>
        <v>0</v>
      </c>
      <c r="R391" s="247"/>
      <c r="S391" s="247" t="s">
        <v>270</v>
      </c>
      <c r="T391" s="248" t="s">
        <v>271</v>
      </c>
      <c r="U391" s="224">
        <v>0</v>
      </c>
      <c r="V391" s="224">
        <f>ROUND(E391*U391,2)</f>
        <v>0</v>
      </c>
      <c r="W391" s="224"/>
      <c r="X391" s="224" t="s">
        <v>272</v>
      </c>
      <c r="Y391" s="213"/>
      <c r="Z391" s="213"/>
      <c r="AA391" s="213"/>
      <c r="AB391" s="213"/>
      <c r="AC391" s="213"/>
      <c r="AD391" s="213"/>
      <c r="AE391" s="213"/>
      <c r="AF391" s="213"/>
      <c r="AG391" s="213" t="s">
        <v>366</v>
      </c>
      <c r="AH391" s="213"/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3"/>
      <c r="AT391" s="213"/>
      <c r="AU391" s="213"/>
      <c r="AV391" s="213"/>
      <c r="AW391" s="213"/>
      <c r="AX391" s="213"/>
      <c r="AY391" s="213"/>
      <c r="AZ391" s="213"/>
      <c r="BA391" s="213"/>
      <c r="BB391" s="213"/>
      <c r="BC391" s="213"/>
      <c r="BD391" s="213"/>
      <c r="BE391" s="213"/>
      <c r="BF391" s="213"/>
      <c r="BG391" s="213"/>
      <c r="BH391" s="213"/>
    </row>
    <row r="392" spans="1:60" outlineLevel="1" x14ac:dyDescent="0.25">
      <c r="A392" s="220"/>
      <c r="B392" s="221"/>
      <c r="C392" s="259" t="s">
        <v>782</v>
      </c>
      <c r="D392" s="226"/>
      <c r="E392" s="227"/>
      <c r="F392" s="224"/>
      <c r="G392" s="224"/>
      <c r="H392" s="224"/>
      <c r="I392" s="224"/>
      <c r="J392" s="224"/>
      <c r="K392" s="224"/>
      <c r="L392" s="224"/>
      <c r="M392" s="224"/>
      <c r="N392" s="223"/>
      <c r="O392" s="223"/>
      <c r="P392" s="223"/>
      <c r="Q392" s="223"/>
      <c r="R392" s="224"/>
      <c r="S392" s="224"/>
      <c r="T392" s="224"/>
      <c r="U392" s="224"/>
      <c r="V392" s="224"/>
      <c r="W392" s="224"/>
      <c r="X392" s="224"/>
      <c r="Y392" s="213"/>
      <c r="Z392" s="213"/>
      <c r="AA392" s="213"/>
      <c r="AB392" s="213"/>
      <c r="AC392" s="213"/>
      <c r="AD392" s="213"/>
      <c r="AE392" s="213"/>
      <c r="AF392" s="213"/>
      <c r="AG392" s="213" t="s">
        <v>275</v>
      </c>
      <c r="AH392" s="213">
        <v>0</v>
      </c>
      <c r="AI392" s="213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3"/>
      <c r="AT392" s="213"/>
      <c r="AU392" s="213"/>
      <c r="AV392" s="213"/>
      <c r="AW392" s="213"/>
      <c r="AX392" s="213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</row>
    <row r="393" spans="1:60" outlineLevel="1" x14ac:dyDescent="0.25">
      <c r="A393" s="220"/>
      <c r="B393" s="221"/>
      <c r="C393" s="259" t="s">
        <v>683</v>
      </c>
      <c r="D393" s="226"/>
      <c r="E393" s="227"/>
      <c r="F393" s="224"/>
      <c r="G393" s="224"/>
      <c r="H393" s="224"/>
      <c r="I393" s="224"/>
      <c r="J393" s="224"/>
      <c r="K393" s="224"/>
      <c r="L393" s="224"/>
      <c r="M393" s="224"/>
      <c r="N393" s="223"/>
      <c r="O393" s="223"/>
      <c r="P393" s="223"/>
      <c r="Q393" s="223"/>
      <c r="R393" s="224"/>
      <c r="S393" s="224"/>
      <c r="T393" s="224"/>
      <c r="U393" s="224"/>
      <c r="V393" s="224"/>
      <c r="W393" s="224"/>
      <c r="X393" s="224"/>
      <c r="Y393" s="213"/>
      <c r="Z393" s="213"/>
      <c r="AA393" s="213"/>
      <c r="AB393" s="213"/>
      <c r="AC393" s="213"/>
      <c r="AD393" s="213"/>
      <c r="AE393" s="213"/>
      <c r="AF393" s="213"/>
      <c r="AG393" s="213" t="s">
        <v>275</v>
      </c>
      <c r="AH393" s="213">
        <v>0</v>
      </c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3"/>
      <c r="AV393" s="213"/>
      <c r="AW393" s="213"/>
      <c r="AX393" s="213"/>
      <c r="AY393" s="213"/>
      <c r="AZ393" s="213"/>
      <c r="BA393" s="213"/>
      <c r="BB393" s="213"/>
      <c r="BC393" s="213"/>
      <c r="BD393" s="213"/>
      <c r="BE393" s="213"/>
      <c r="BF393" s="213"/>
      <c r="BG393" s="213"/>
      <c r="BH393" s="213"/>
    </row>
    <row r="394" spans="1:60" outlineLevel="1" x14ac:dyDescent="0.25">
      <c r="A394" s="220"/>
      <c r="B394" s="221"/>
      <c r="C394" s="259" t="s">
        <v>704</v>
      </c>
      <c r="D394" s="226"/>
      <c r="E394" s="227"/>
      <c r="F394" s="224"/>
      <c r="G394" s="224"/>
      <c r="H394" s="224"/>
      <c r="I394" s="224"/>
      <c r="J394" s="224"/>
      <c r="K394" s="224"/>
      <c r="L394" s="224"/>
      <c r="M394" s="224"/>
      <c r="N394" s="223"/>
      <c r="O394" s="223"/>
      <c r="P394" s="223"/>
      <c r="Q394" s="223"/>
      <c r="R394" s="224"/>
      <c r="S394" s="224"/>
      <c r="T394" s="224"/>
      <c r="U394" s="224"/>
      <c r="V394" s="224"/>
      <c r="W394" s="224"/>
      <c r="X394" s="224"/>
      <c r="Y394" s="213"/>
      <c r="Z394" s="213"/>
      <c r="AA394" s="213"/>
      <c r="AB394" s="213"/>
      <c r="AC394" s="213"/>
      <c r="AD394" s="213"/>
      <c r="AE394" s="213"/>
      <c r="AF394" s="213"/>
      <c r="AG394" s="213" t="s">
        <v>275</v>
      </c>
      <c r="AH394" s="213">
        <v>0</v>
      </c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D394" s="213"/>
      <c r="BE394" s="213"/>
      <c r="BF394" s="213"/>
      <c r="BG394" s="213"/>
      <c r="BH394" s="213"/>
    </row>
    <row r="395" spans="1:60" outlineLevel="1" x14ac:dyDescent="0.25">
      <c r="A395" s="220"/>
      <c r="B395" s="221"/>
      <c r="C395" s="259" t="s">
        <v>330</v>
      </c>
      <c r="D395" s="226"/>
      <c r="E395" s="227"/>
      <c r="F395" s="224"/>
      <c r="G395" s="224"/>
      <c r="H395" s="224"/>
      <c r="I395" s="224"/>
      <c r="J395" s="224"/>
      <c r="K395" s="224"/>
      <c r="L395" s="224"/>
      <c r="M395" s="224"/>
      <c r="N395" s="223"/>
      <c r="O395" s="223"/>
      <c r="P395" s="223"/>
      <c r="Q395" s="223"/>
      <c r="R395" s="224"/>
      <c r="S395" s="224"/>
      <c r="T395" s="224"/>
      <c r="U395" s="224"/>
      <c r="V395" s="224"/>
      <c r="W395" s="224"/>
      <c r="X395" s="224"/>
      <c r="Y395" s="213"/>
      <c r="Z395" s="213"/>
      <c r="AA395" s="213"/>
      <c r="AB395" s="213"/>
      <c r="AC395" s="213"/>
      <c r="AD395" s="213"/>
      <c r="AE395" s="213"/>
      <c r="AF395" s="213"/>
      <c r="AG395" s="213" t="s">
        <v>275</v>
      </c>
      <c r="AH395" s="213">
        <v>0</v>
      </c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3"/>
      <c r="AV395" s="213"/>
      <c r="AW395" s="213"/>
      <c r="AX395" s="213"/>
      <c r="AY395" s="213"/>
      <c r="AZ395" s="213"/>
      <c r="BA395" s="213"/>
      <c r="BB395" s="213"/>
      <c r="BC395" s="213"/>
      <c r="BD395" s="213"/>
      <c r="BE395" s="213"/>
      <c r="BF395" s="213"/>
      <c r="BG395" s="213"/>
      <c r="BH395" s="213"/>
    </row>
    <row r="396" spans="1:60" outlineLevel="1" x14ac:dyDescent="0.25">
      <c r="A396" s="220"/>
      <c r="B396" s="221"/>
      <c r="C396" s="259" t="s">
        <v>705</v>
      </c>
      <c r="D396" s="226"/>
      <c r="E396" s="227"/>
      <c r="F396" s="224"/>
      <c r="G396" s="224"/>
      <c r="H396" s="224"/>
      <c r="I396" s="224"/>
      <c r="J396" s="224"/>
      <c r="K396" s="224"/>
      <c r="L396" s="224"/>
      <c r="M396" s="224"/>
      <c r="N396" s="223"/>
      <c r="O396" s="223"/>
      <c r="P396" s="223"/>
      <c r="Q396" s="223"/>
      <c r="R396" s="224"/>
      <c r="S396" s="224"/>
      <c r="T396" s="224"/>
      <c r="U396" s="224"/>
      <c r="V396" s="224"/>
      <c r="W396" s="224"/>
      <c r="X396" s="224"/>
      <c r="Y396" s="213"/>
      <c r="Z396" s="213"/>
      <c r="AA396" s="213"/>
      <c r="AB396" s="213"/>
      <c r="AC396" s="213"/>
      <c r="AD396" s="213"/>
      <c r="AE396" s="213"/>
      <c r="AF396" s="213"/>
      <c r="AG396" s="213" t="s">
        <v>275</v>
      </c>
      <c r="AH396" s="213">
        <v>0</v>
      </c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213"/>
      <c r="BE396" s="213"/>
      <c r="BF396" s="213"/>
      <c r="BG396" s="213"/>
      <c r="BH396" s="213"/>
    </row>
    <row r="397" spans="1:60" outlineLevel="1" x14ac:dyDescent="0.25">
      <c r="A397" s="220"/>
      <c r="B397" s="221"/>
      <c r="C397" s="259" t="s">
        <v>510</v>
      </c>
      <c r="D397" s="226"/>
      <c r="E397" s="227"/>
      <c r="F397" s="224"/>
      <c r="G397" s="224"/>
      <c r="H397" s="224"/>
      <c r="I397" s="224"/>
      <c r="J397" s="224"/>
      <c r="K397" s="224"/>
      <c r="L397" s="224"/>
      <c r="M397" s="224"/>
      <c r="N397" s="223"/>
      <c r="O397" s="223"/>
      <c r="P397" s="223"/>
      <c r="Q397" s="223"/>
      <c r="R397" s="224"/>
      <c r="S397" s="224"/>
      <c r="T397" s="224"/>
      <c r="U397" s="224"/>
      <c r="V397" s="224"/>
      <c r="W397" s="224"/>
      <c r="X397" s="224"/>
      <c r="Y397" s="213"/>
      <c r="Z397" s="213"/>
      <c r="AA397" s="213"/>
      <c r="AB397" s="213"/>
      <c r="AC397" s="213"/>
      <c r="AD397" s="213"/>
      <c r="AE397" s="213"/>
      <c r="AF397" s="213"/>
      <c r="AG397" s="213" t="s">
        <v>275</v>
      </c>
      <c r="AH397" s="213">
        <v>0</v>
      </c>
      <c r="AI397" s="21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213"/>
      <c r="AT397" s="213"/>
      <c r="AU397" s="213"/>
      <c r="AV397" s="213"/>
      <c r="AW397" s="213"/>
      <c r="AX397" s="213"/>
      <c r="AY397" s="213"/>
      <c r="AZ397" s="213"/>
      <c r="BA397" s="213"/>
      <c r="BB397" s="213"/>
      <c r="BC397" s="213"/>
      <c r="BD397" s="213"/>
      <c r="BE397" s="213"/>
      <c r="BF397" s="213"/>
      <c r="BG397" s="213"/>
      <c r="BH397" s="213"/>
    </row>
    <row r="398" spans="1:60" outlineLevel="1" x14ac:dyDescent="0.25">
      <c r="A398" s="220"/>
      <c r="B398" s="221"/>
      <c r="C398" s="259" t="s">
        <v>706</v>
      </c>
      <c r="D398" s="226"/>
      <c r="E398" s="227"/>
      <c r="F398" s="224"/>
      <c r="G398" s="224"/>
      <c r="H398" s="224"/>
      <c r="I398" s="224"/>
      <c r="J398" s="224"/>
      <c r="K398" s="224"/>
      <c r="L398" s="224"/>
      <c r="M398" s="224"/>
      <c r="N398" s="223"/>
      <c r="O398" s="223"/>
      <c r="P398" s="223"/>
      <c r="Q398" s="223"/>
      <c r="R398" s="224"/>
      <c r="S398" s="224"/>
      <c r="T398" s="224"/>
      <c r="U398" s="224"/>
      <c r="V398" s="224"/>
      <c r="W398" s="224"/>
      <c r="X398" s="224"/>
      <c r="Y398" s="213"/>
      <c r="Z398" s="213"/>
      <c r="AA398" s="213"/>
      <c r="AB398" s="213"/>
      <c r="AC398" s="213"/>
      <c r="AD398" s="213"/>
      <c r="AE398" s="213"/>
      <c r="AF398" s="213"/>
      <c r="AG398" s="213" t="s">
        <v>275</v>
      </c>
      <c r="AH398" s="213">
        <v>0</v>
      </c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13"/>
      <c r="AV398" s="213"/>
      <c r="AW398" s="213"/>
      <c r="AX398" s="213"/>
      <c r="AY398" s="213"/>
      <c r="AZ398" s="213"/>
      <c r="BA398" s="213"/>
      <c r="BB398" s="213"/>
      <c r="BC398" s="213"/>
      <c r="BD398" s="213"/>
      <c r="BE398" s="213"/>
      <c r="BF398" s="213"/>
      <c r="BG398" s="213"/>
      <c r="BH398" s="213"/>
    </row>
    <row r="399" spans="1:60" outlineLevel="1" x14ac:dyDescent="0.25">
      <c r="A399" s="220"/>
      <c r="B399" s="221"/>
      <c r="C399" s="259" t="s">
        <v>783</v>
      </c>
      <c r="D399" s="226"/>
      <c r="E399" s="227"/>
      <c r="F399" s="224"/>
      <c r="G399" s="224"/>
      <c r="H399" s="224"/>
      <c r="I399" s="224"/>
      <c r="J399" s="224"/>
      <c r="K399" s="224"/>
      <c r="L399" s="224"/>
      <c r="M399" s="224"/>
      <c r="N399" s="223"/>
      <c r="O399" s="223"/>
      <c r="P399" s="223"/>
      <c r="Q399" s="223"/>
      <c r="R399" s="224"/>
      <c r="S399" s="224"/>
      <c r="T399" s="224"/>
      <c r="U399" s="224"/>
      <c r="V399" s="224"/>
      <c r="W399" s="224"/>
      <c r="X399" s="224"/>
      <c r="Y399" s="213"/>
      <c r="Z399" s="213"/>
      <c r="AA399" s="213"/>
      <c r="AB399" s="213"/>
      <c r="AC399" s="213"/>
      <c r="AD399" s="213"/>
      <c r="AE399" s="213"/>
      <c r="AF399" s="213"/>
      <c r="AG399" s="213" t="s">
        <v>275</v>
      </c>
      <c r="AH399" s="213">
        <v>0</v>
      </c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213"/>
      <c r="BB399" s="213"/>
      <c r="BC399" s="213"/>
      <c r="BD399" s="213"/>
      <c r="BE399" s="213"/>
      <c r="BF399" s="213"/>
      <c r="BG399" s="213"/>
      <c r="BH399" s="213"/>
    </row>
    <row r="400" spans="1:60" outlineLevel="1" x14ac:dyDescent="0.25">
      <c r="A400" s="220"/>
      <c r="B400" s="221"/>
      <c r="C400" s="259" t="s">
        <v>683</v>
      </c>
      <c r="D400" s="226"/>
      <c r="E400" s="227"/>
      <c r="F400" s="224"/>
      <c r="G400" s="224"/>
      <c r="H400" s="224"/>
      <c r="I400" s="224"/>
      <c r="J400" s="224"/>
      <c r="K400" s="224"/>
      <c r="L400" s="224"/>
      <c r="M400" s="224"/>
      <c r="N400" s="223"/>
      <c r="O400" s="223"/>
      <c r="P400" s="223"/>
      <c r="Q400" s="223"/>
      <c r="R400" s="224"/>
      <c r="S400" s="224"/>
      <c r="T400" s="224"/>
      <c r="U400" s="224"/>
      <c r="V400" s="224"/>
      <c r="W400" s="224"/>
      <c r="X400" s="224"/>
      <c r="Y400" s="213"/>
      <c r="Z400" s="213"/>
      <c r="AA400" s="213"/>
      <c r="AB400" s="213"/>
      <c r="AC400" s="213"/>
      <c r="AD400" s="213"/>
      <c r="AE400" s="213"/>
      <c r="AF400" s="213"/>
      <c r="AG400" s="213" t="s">
        <v>275</v>
      </c>
      <c r="AH400" s="213">
        <v>0</v>
      </c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213"/>
      <c r="BB400" s="213"/>
      <c r="BC400" s="213"/>
      <c r="BD400" s="213"/>
      <c r="BE400" s="213"/>
      <c r="BF400" s="213"/>
      <c r="BG400" s="213"/>
      <c r="BH400" s="213"/>
    </row>
    <row r="401" spans="1:60" outlineLevel="1" x14ac:dyDescent="0.25">
      <c r="A401" s="220"/>
      <c r="B401" s="221"/>
      <c r="C401" s="259" t="s">
        <v>337</v>
      </c>
      <c r="D401" s="226"/>
      <c r="E401" s="227"/>
      <c r="F401" s="224"/>
      <c r="G401" s="224"/>
      <c r="H401" s="224"/>
      <c r="I401" s="224"/>
      <c r="J401" s="224"/>
      <c r="K401" s="224"/>
      <c r="L401" s="224"/>
      <c r="M401" s="224"/>
      <c r="N401" s="223"/>
      <c r="O401" s="223"/>
      <c r="P401" s="223"/>
      <c r="Q401" s="223"/>
      <c r="R401" s="224"/>
      <c r="S401" s="224"/>
      <c r="T401" s="224"/>
      <c r="U401" s="224"/>
      <c r="V401" s="224"/>
      <c r="W401" s="224"/>
      <c r="X401" s="224"/>
      <c r="Y401" s="213"/>
      <c r="Z401" s="213"/>
      <c r="AA401" s="213"/>
      <c r="AB401" s="213"/>
      <c r="AC401" s="213"/>
      <c r="AD401" s="213"/>
      <c r="AE401" s="213"/>
      <c r="AF401" s="213"/>
      <c r="AG401" s="213" t="s">
        <v>275</v>
      </c>
      <c r="AH401" s="213">
        <v>0</v>
      </c>
      <c r="AI401" s="213"/>
      <c r="AJ401" s="213"/>
      <c r="AK401" s="213"/>
      <c r="AL401" s="213"/>
      <c r="AM401" s="213"/>
      <c r="AN401" s="213"/>
      <c r="AO401" s="213"/>
      <c r="AP401" s="213"/>
      <c r="AQ401" s="213"/>
      <c r="AR401" s="213"/>
      <c r="AS401" s="213"/>
      <c r="AT401" s="213"/>
      <c r="AU401" s="213"/>
      <c r="AV401" s="213"/>
      <c r="AW401" s="213"/>
      <c r="AX401" s="213"/>
      <c r="AY401" s="213"/>
      <c r="AZ401" s="213"/>
      <c r="BA401" s="213"/>
      <c r="BB401" s="213"/>
      <c r="BC401" s="213"/>
      <c r="BD401" s="213"/>
      <c r="BE401" s="213"/>
      <c r="BF401" s="213"/>
      <c r="BG401" s="213"/>
      <c r="BH401" s="213"/>
    </row>
    <row r="402" spans="1:60" outlineLevel="1" x14ac:dyDescent="0.25">
      <c r="A402" s="220"/>
      <c r="B402" s="221"/>
      <c r="C402" s="259" t="s">
        <v>330</v>
      </c>
      <c r="D402" s="226"/>
      <c r="E402" s="227"/>
      <c r="F402" s="224"/>
      <c r="G402" s="224"/>
      <c r="H402" s="224"/>
      <c r="I402" s="224"/>
      <c r="J402" s="224"/>
      <c r="K402" s="224"/>
      <c r="L402" s="224"/>
      <c r="M402" s="224"/>
      <c r="N402" s="223"/>
      <c r="O402" s="223"/>
      <c r="P402" s="223"/>
      <c r="Q402" s="223"/>
      <c r="R402" s="224"/>
      <c r="S402" s="224"/>
      <c r="T402" s="224"/>
      <c r="U402" s="224"/>
      <c r="V402" s="224"/>
      <c r="W402" s="224"/>
      <c r="X402" s="224"/>
      <c r="Y402" s="213"/>
      <c r="Z402" s="213"/>
      <c r="AA402" s="213"/>
      <c r="AB402" s="213"/>
      <c r="AC402" s="213"/>
      <c r="AD402" s="213"/>
      <c r="AE402" s="213"/>
      <c r="AF402" s="213"/>
      <c r="AG402" s="213" t="s">
        <v>275</v>
      </c>
      <c r="AH402" s="213">
        <v>0</v>
      </c>
      <c r="AI402" s="213"/>
      <c r="AJ402" s="213"/>
      <c r="AK402" s="213"/>
      <c r="AL402" s="213"/>
      <c r="AM402" s="213"/>
      <c r="AN402" s="213"/>
      <c r="AO402" s="213"/>
      <c r="AP402" s="213"/>
      <c r="AQ402" s="213"/>
      <c r="AR402" s="213"/>
      <c r="AS402" s="213"/>
      <c r="AT402" s="213"/>
      <c r="AU402" s="213"/>
      <c r="AV402" s="213"/>
      <c r="AW402" s="213"/>
      <c r="AX402" s="213"/>
      <c r="AY402" s="213"/>
      <c r="AZ402" s="213"/>
      <c r="BA402" s="213"/>
      <c r="BB402" s="213"/>
      <c r="BC402" s="213"/>
      <c r="BD402" s="213"/>
      <c r="BE402" s="213"/>
      <c r="BF402" s="213"/>
      <c r="BG402" s="213"/>
      <c r="BH402" s="213"/>
    </row>
    <row r="403" spans="1:60" outlineLevel="1" x14ac:dyDescent="0.25">
      <c r="A403" s="220"/>
      <c r="B403" s="221"/>
      <c r="C403" s="259" t="s">
        <v>508</v>
      </c>
      <c r="D403" s="226"/>
      <c r="E403" s="227"/>
      <c r="F403" s="224"/>
      <c r="G403" s="224"/>
      <c r="H403" s="224"/>
      <c r="I403" s="224"/>
      <c r="J403" s="224"/>
      <c r="K403" s="224"/>
      <c r="L403" s="224"/>
      <c r="M403" s="224"/>
      <c r="N403" s="223"/>
      <c r="O403" s="223"/>
      <c r="P403" s="223"/>
      <c r="Q403" s="223"/>
      <c r="R403" s="224"/>
      <c r="S403" s="224"/>
      <c r="T403" s="224"/>
      <c r="U403" s="224"/>
      <c r="V403" s="224"/>
      <c r="W403" s="224"/>
      <c r="X403" s="224"/>
      <c r="Y403" s="213"/>
      <c r="Z403" s="213"/>
      <c r="AA403" s="213"/>
      <c r="AB403" s="213"/>
      <c r="AC403" s="213"/>
      <c r="AD403" s="213"/>
      <c r="AE403" s="213"/>
      <c r="AF403" s="213"/>
      <c r="AG403" s="213" t="s">
        <v>275</v>
      </c>
      <c r="AH403" s="213">
        <v>0</v>
      </c>
      <c r="AI403" s="213"/>
      <c r="AJ403" s="213"/>
      <c r="AK403" s="213"/>
      <c r="AL403" s="213"/>
      <c r="AM403" s="213"/>
      <c r="AN403" s="213"/>
      <c r="AO403" s="213"/>
      <c r="AP403" s="213"/>
      <c r="AQ403" s="213"/>
      <c r="AR403" s="213"/>
      <c r="AS403" s="213"/>
      <c r="AT403" s="213"/>
      <c r="AU403" s="213"/>
      <c r="AV403" s="213"/>
      <c r="AW403" s="213"/>
      <c r="AX403" s="213"/>
      <c r="AY403" s="213"/>
      <c r="AZ403" s="213"/>
      <c r="BA403" s="213"/>
      <c r="BB403" s="213"/>
      <c r="BC403" s="213"/>
      <c r="BD403" s="213"/>
      <c r="BE403" s="213"/>
      <c r="BF403" s="213"/>
      <c r="BG403" s="213"/>
      <c r="BH403" s="213"/>
    </row>
    <row r="404" spans="1:60" outlineLevel="1" x14ac:dyDescent="0.25">
      <c r="A404" s="220"/>
      <c r="B404" s="221"/>
      <c r="C404" s="259" t="s">
        <v>510</v>
      </c>
      <c r="D404" s="226"/>
      <c r="E404" s="227"/>
      <c r="F404" s="224"/>
      <c r="G404" s="224"/>
      <c r="H404" s="224"/>
      <c r="I404" s="224"/>
      <c r="J404" s="224"/>
      <c r="K404" s="224"/>
      <c r="L404" s="224"/>
      <c r="M404" s="224"/>
      <c r="N404" s="223"/>
      <c r="O404" s="223"/>
      <c r="P404" s="223"/>
      <c r="Q404" s="223"/>
      <c r="R404" s="224"/>
      <c r="S404" s="224"/>
      <c r="T404" s="224"/>
      <c r="U404" s="224"/>
      <c r="V404" s="224"/>
      <c r="W404" s="224"/>
      <c r="X404" s="224"/>
      <c r="Y404" s="213"/>
      <c r="Z404" s="213"/>
      <c r="AA404" s="213"/>
      <c r="AB404" s="213"/>
      <c r="AC404" s="213"/>
      <c r="AD404" s="213"/>
      <c r="AE404" s="213"/>
      <c r="AF404" s="213"/>
      <c r="AG404" s="213" t="s">
        <v>275</v>
      </c>
      <c r="AH404" s="213">
        <v>0</v>
      </c>
      <c r="AI404" s="213"/>
      <c r="AJ404" s="213"/>
      <c r="AK404" s="213"/>
      <c r="AL404" s="213"/>
      <c r="AM404" s="213"/>
      <c r="AN404" s="213"/>
      <c r="AO404" s="213"/>
      <c r="AP404" s="213"/>
      <c r="AQ404" s="213"/>
      <c r="AR404" s="213"/>
      <c r="AS404" s="213"/>
      <c r="AT404" s="213"/>
      <c r="AU404" s="213"/>
      <c r="AV404" s="213"/>
      <c r="AW404" s="213"/>
      <c r="AX404" s="213"/>
      <c r="AY404" s="213"/>
      <c r="AZ404" s="213"/>
      <c r="BA404" s="213"/>
      <c r="BB404" s="213"/>
      <c r="BC404" s="213"/>
      <c r="BD404" s="213"/>
      <c r="BE404" s="213"/>
      <c r="BF404" s="213"/>
      <c r="BG404" s="213"/>
      <c r="BH404" s="213"/>
    </row>
    <row r="405" spans="1:60" outlineLevel="1" x14ac:dyDescent="0.25">
      <c r="A405" s="220"/>
      <c r="B405" s="221"/>
      <c r="C405" s="259" t="s">
        <v>511</v>
      </c>
      <c r="D405" s="226"/>
      <c r="E405" s="227"/>
      <c r="F405" s="224"/>
      <c r="G405" s="224"/>
      <c r="H405" s="224"/>
      <c r="I405" s="224"/>
      <c r="J405" s="224"/>
      <c r="K405" s="224"/>
      <c r="L405" s="224"/>
      <c r="M405" s="224"/>
      <c r="N405" s="223"/>
      <c r="O405" s="223"/>
      <c r="P405" s="223"/>
      <c r="Q405" s="223"/>
      <c r="R405" s="224"/>
      <c r="S405" s="224"/>
      <c r="T405" s="224"/>
      <c r="U405" s="224"/>
      <c r="V405" s="224"/>
      <c r="W405" s="224"/>
      <c r="X405" s="224"/>
      <c r="Y405" s="213"/>
      <c r="Z405" s="213"/>
      <c r="AA405" s="213"/>
      <c r="AB405" s="213"/>
      <c r="AC405" s="213"/>
      <c r="AD405" s="213"/>
      <c r="AE405" s="213"/>
      <c r="AF405" s="213"/>
      <c r="AG405" s="213" t="s">
        <v>275</v>
      </c>
      <c r="AH405" s="213">
        <v>0</v>
      </c>
      <c r="AI405" s="213"/>
      <c r="AJ405" s="213"/>
      <c r="AK405" s="213"/>
      <c r="AL405" s="213"/>
      <c r="AM405" s="213"/>
      <c r="AN405" s="213"/>
      <c r="AO405" s="213"/>
      <c r="AP405" s="213"/>
      <c r="AQ405" s="213"/>
      <c r="AR405" s="213"/>
      <c r="AS405" s="213"/>
      <c r="AT405" s="213"/>
      <c r="AU405" s="213"/>
      <c r="AV405" s="213"/>
      <c r="AW405" s="213"/>
      <c r="AX405" s="213"/>
      <c r="AY405" s="213"/>
      <c r="AZ405" s="213"/>
      <c r="BA405" s="213"/>
      <c r="BB405" s="213"/>
      <c r="BC405" s="213"/>
      <c r="BD405" s="213"/>
      <c r="BE405" s="213"/>
      <c r="BF405" s="213"/>
      <c r="BG405" s="213"/>
      <c r="BH405" s="213"/>
    </row>
    <row r="406" spans="1:60" outlineLevel="1" x14ac:dyDescent="0.25">
      <c r="A406" s="220"/>
      <c r="B406" s="221"/>
      <c r="C406" s="259" t="s">
        <v>784</v>
      </c>
      <c r="D406" s="226"/>
      <c r="E406" s="227"/>
      <c r="F406" s="224"/>
      <c r="G406" s="224"/>
      <c r="H406" s="224"/>
      <c r="I406" s="224"/>
      <c r="J406" s="224"/>
      <c r="K406" s="224"/>
      <c r="L406" s="224"/>
      <c r="M406" s="224"/>
      <c r="N406" s="223"/>
      <c r="O406" s="223"/>
      <c r="P406" s="223"/>
      <c r="Q406" s="223"/>
      <c r="R406" s="224"/>
      <c r="S406" s="224"/>
      <c r="T406" s="224"/>
      <c r="U406" s="224"/>
      <c r="V406" s="224"/>
      <c r="W406" s="224"/>
      <c r="X406" s="224"/>
      <c r="Y406" s="213"/>
      <c r="Z406" s="213"/>
      <c r="AA406" s="213"/>
      <c r="AB406" s="213"/>
      <c r="AC406" s="213"/>
      <c r="AD406" s="213"/>
      <c r="AE406" s="213"/>
      <c r="AF406" s="213"/>
      <c r="AG406" s="213" t="s">
        <v>275</v>
      </c>
      <c r="AH406" s="213">
        <v>0</v>
      </c>
      <c r="AI406" s="213"/>
      <c r="AJ406" s="213"/>
      <c r="AK406" s="213"/>
      <c r="AL406" s="213"/>
      <c r="AM406" s="213"/>
      <c r="AN406" s="213"/>
      <c r="AO406" s="213"/>
      <c r="AP406" s="213"/>
      <c r="AQ406" s="213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D406" s="213"/>
      <c r="BE406" s="213"/>
      <c r="BF406" s="213"/>
      <c r="BG406" s="213"/>
      <c r="BH406" s="213"/>
    </row>
    <row r="407" spans="1:60" outlineLevel="1" x14ac:dyDescent="0.25">
      <c r="A407" s="220"/>
      <c r="B407" s="221"/>
      <c r="C407" s="259" t="s">
        <v>785</v>
      </c>
      <c r="D407" s="226"/>
      <c r="E407" s="227">
        <v>1322.7</v>
      </c>
      <c r="F407" s="224"/>
      <c r="G407" s="224"/>
      <c r="H407" s="224"/>
      <c r="I407" s="224"/>
      <c r="J407" s="224"/>
      <c r="K407" s="224"/>
      <c r="L407" s="224"/>
      <c r="M407" s="224"/>
      <c r="N407" s="223"/>
      <c r="O407" s="223"/>
      <c r="P407" s="223"/>
      <c r="Q407" s="223"/>
      <c r="R407" s="224"/>
      <c r="S407" s="224"/>
      <c r="T407" s="224"/>
      <c r="U407" s="224"/>
      <c r="V407" s="224"/>
      <c r="W407" s="224"/>
      <c r="X407" s="224"/>
      <c r="Y407" s="213"/>
      <c r="Z407" s="213"/>
      <c r="AA407" s="213"/>
      <c r="AB407" s="213"/>
      <c r="AC407" s="213"/>
      <c r="AD407" s="213"/>
      <c r="AE407" s="213"/>
      <c r="AF407" s="213"/>
      <c r="AG407" s="213" t="s">
        <v>275</v>
      </c>
      <c r="AH407" s="213">
        <v>0</v>
      </c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D407" s="213"/>
      <c r="BE407" s="213"/>
      <c r="BF407" s="213"/>
      <c r="BG407" s="213"/>
      <c r="BH407" s="213"/>
    </row>
    <row r="408" spans="1:60" ht="13" x14ac:dyDescent="0.25">
      <c r="A408" s="232" t="s">
        <v>265</v>
      </c>
      <c r="B408" s="233" t="s">
        <v>157</v>
      </c>
      <c r="C408" s="257" t="s">
        <v>145</v>
      </c>
      <c r="D408" s="234"/>
      <c r="E408" s="235"/>
      <c r="F408" s="236"/>
      <c r="G408" s="236">
        <f>SUMIF(AG409:AG409,"&lt;&gt;NOR",G409:G409)</f>
        <v>0</v>
      </c>
      <c r="H408" s="236"/>
      <c r="I408" s="236">
        <f>SUM(I409:I409)</f>
        <v>0</v>
      </c>
      <c r="J408" s="236"/>
      <c r="K408" s="236">
        <f>SUM(K409:K409)</f>
        <v>0</v>
      </c>
      <c r="L408" s="236"/>
      <c r="M408" s="236">
        <f>SUM(M409:M409)</f>
        <v>0</v>
      </c>
      <c r="N408" s="235"/>
      <c r="O408" s="235">
        <f>SUM(O409:O409)</f>
        <v>0</v>
      </c>
      <c r="P408" s="235"/>
      <c r="Q408" s="235">
        <f>SUM(Q409:Q409)</f>
        <v>0</v>
      </c>
      <c r="R408" s="236"/>
      <c r="S408" s="236"/>
      <c r="T408" s="237"/>
      <c r="U408" s="231"/>
      <c r="V408" s="231">
        <f>SUM(V409:V409)</f>
        <v>0</v>
      </c>
      <c r="W408" s="231"/>
      <c r="X408" s="231"/>
      <c r="AG408" t="s">
        <v>266</v>
      </c>
    </row>
    <row r="409" spans="1:60" outlineLevel="1" x14ac:dyDescent="0.25">
      <c r="A409" s="242">
        <v>82</v>
      </c>
      <c r="B409" s="243" t="s">
        <v>786</v>
      </c>
      <c r="C409" s="258" t="s">
        <v>787</v>
      </c>
      <c r="D409" s="244" t="s">
        <v>659</v>
      </c>
      <c r="E409" s="245">
        <v>1</v>
      </c>
      <c r="F409" s="246"/>
      <c r="G409" s="247">
        <f>ROUND(E409*F409,2)</f>
        <v>0</v>
      </c>
      <c r="H409" s="246"/>
      <c r="I409" s="247">
        <f>ROUND(E409*H409,2)</f>
        <v>0</v>
      </c>
      <c r="J409" s="246"/>
      <c r="K409" s="247">
        <f>ROUND(E409*J409,2)</f>
        <v>0</v>
      </c>
      <c r="L409" s="247">
        <v>21</v>
      </c>
      <c r="M409" s="247">
        <f>G409*(1+L409/100)</f>
        <v>0</v>
      </c>
      <c r="N409" s="245">
        <v>0</v>
      </c>
      <c r="O409" s="245">
        <f>ROUND(E409*N409,2)</f>
        <v>0</v>
      </c>
      <c r="P409" s="245">
        <v>0</v>
      </c>
      <c r="Q409" s="245">
        <f>ROUND(E409*P409,2)</f>
        <v>0</v>
      </c>
      <c r="R409" s="247"/>
      <c r="S409" s="247" t="s">
        <v>414</v>
      </c>
      <c r="T409" s="248" t="s">
        <v>420</v>
      </c>
      <c r="U409" s="224">
        <v>0</v>
      </c>
      <c r="V409" s="224">
        <f>ROUND(E409*U409,2)</f>
        <v>0</v>
      </c>
      <c r="W409" s="224"/>
      <c r="X409" s="224" t="s">
        <v>272</v>
      </c>
      <c r="Y409" s="213"/>
      <c r="Z409" s="213"/>
      <c r="AA409" s="213"/>
      <c r="AB409" s="213"/>
      <c r="AC409" s="213"/>
      <c r="AD409" s="213"/>
      <c r="AE409" s="213"/>
      <c r="AF409" s="213"/>
      <c r="AG409" s="213" t="s">
        <v>273</v>
      </c>
      <c r="AH409" s="213"/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3"/>
      <c r="AV409" s="213"/>
      <c r="AW409" s="213"/>
      <c r="AX409" s="213"/>
      <c r="AY409" s="213"/>
      <c r="AZ409" s="213"/>
      <c r="BA409" s="213"/>
      <c r="BB409" s="213"/>
      <c r="BC409" s="213"/>
      <c r="BD409" s="213"/>
      <c r="BE409" s="213"/>
      <c r="BF409" s="213"/>
      <c r="BG409" s="213"/>
      <c r="BH409" s="213"/>
    </row>
    <row r="410" spans="1:60" x14ac:dyDescent="0.25">
      <c r="A410" s="3"/>
      <c r="B410" s="4"/>
      <c r="C410" s="262"/>
      <c r="D410" s="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AE410">
        <v>15</v>
      </c>
      <c r="AF410">
        <v>21</v>
      </c>
      <c r="AG410" t="s">
        <v>252</v>
      </c>
    </row>
    <row r="411" spans="1:60" ht="13" x14ac:dyDescent="0.25">
      <c r="A411" s="216"/>
      <c r="B411" s="217" t="s">
        <v>29</v>
      </c>
      <c r="C411" s="263"/>
      <c r="D411" s="218"/>
      <c r="E411" s="219"/>
      <c r="F411" s="219"/>
      <c r="G411" s="241">
        <f>G8+G26+G47+G163+G171+G173+G184+G230+G238+G250+G334+G388+G408</f>
        <v>0</v>
      </c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AE411">
        <f>SUMIF(L7:L409,AE410,G7:G409)</f>
        <v>0</v>
      </c>
      <c r="AF411">
        <f>SUMIF(L7:L409,AF410,G7:G409)</f>
        <v>0</v>
      </c>
      <c r="AG411" t="s">
        <v>456</v>
      </c>
    </row>
    <row r="412" spans="1:60" x14ac:dyDescent="0.25">
      <c r="C412" s="264"/>
      <c r="D412" s="10"/>
      <c r="AG412" t="s">
        <v>457</v>
      </c>
    </row>
    <row r="413" spans="1:60" x14ac:dyDescent="0.25">
      <c r="D413" s="10"/>
    </row>
    <row r="414" spans="1:60" x14ac:dyDescent="0.25">
      <c r="D414" s="10"/>
    </row>
    <row r="415" spans="1:60" x14ac:dyDescent="0.25">
      <c r="D415" s="10"/>
    </row>
    <row r="416" spans="1:60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9">
    <mergeCell ref="C195:G195"/>
    <mergeCell ref="C227:G227"/>
    <mergeCell ref="C229:G229"/>
    <mergeCell ref="A1:G1"/>
    <mergeCell ref="C2:G2"/>
    <mergeCell ref="C3:G3"/>
    <mergeCell ref="C4:G4"/>
    <mergeCell ref="C107:G107"/>
    <mergeCell ref="C186:G186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54</v>
      </c>
      <c r="C4" s="205" t="s">
        <v>55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163</v>
      </c>
      <c r="C8" s="257" t="s">
        <v>164</v>
      </c>
      <c r="D8" s="234"/>
      <c r="E8" s="235"/>
      <c r="F8" s="236"/>
      <c r="G8" s="236">
        <f>SUMIF(AG9:AG31,"&lt;&gt;NOR",G9:G31)</f>
        <v>0</v>
      </c>
      <c r="H8" s="236"/>
      <c r="I8" s="236">
        <f>SUM(I9:I31)</f>
        <v>0</v>
      </c>
      <c r="J8" s="236"/>
      <c r="K8" s="236">
        <f>SUM(K9:K31)</f>
        <v>0</v>
      </c>
      <c r="L8" s="236"/>
      <c r="M8" s="236">
        <f>SUM(M9:M31)</f>
        <v>0</v>
      </c>
      <c r="N8" s="235"/>
      <c r="O8" s="235">
        <f>SUM(O9:O31)</f>
        <v>0.24</v>
      </c>
      <c r="P8" s="235"/>
      <c r="Q8" s="235">
        <f>SUM(Q9:Q31)</f>
        <v>0</v>
      </c>
      <c r="R8" s="236"/>
      <c r="S8" s="236"/>
      <c r="T8" s="237"/>
      <c r="U8" s="231"/>
      <c r="V8" s="231">
        <f>SUM(V9:V31)</f>
        <v>0</v>
      </c>
      <c r="W8" s="231"/>
      <c r="X8" s="231"/>
      <c r="AG8" t="s">
        <v>266</v>
      </c>
    </row>
    <row r="9" spans="1:60" outlineLevel="1" x14ac:dyDescent="0.25">
      <c r="A9" s="242">
        <v>1</v>
      </c>
      <c r="B9" s="243" t="s">
        <v>788</v>
      </c>
      <c r="C9" s="258" t="s">
        <v>789</v>
      </c>
      <c r="D9" s="244" t="s">
        <v>381</v>
      </c>
      <c r="E9" s="245">
        <v>162.13999999999999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1.32E-3</v>
      </c>
      <c r="O9" s="245">
        <f>ROUND(E9*N9,2)</f>
        <v>0.21</v>
      </c>
      <c r="P9" s="245">
        <v>0</v>
      </c>
      <c r="Q9" s="245">
        <f>ROUND(E9*P9,2)</f>
        <v>0</v>
      </c>
      <c r="R9" s="247"/>
      <c r="S9" s="247" t="s">
        <v>414</v>
      </c>
      <c r="T9" s="248" t="s">
        <v>420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416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59" t="s">
        <v>790</v>
      </c>
      <c r="D10" s="226"/>
      <c r="E10" s="227">
        <v>16.8</v>
      </c>
      <c r="F10" s="224"/>
      <c r="G10" s="224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275</v>
      </c>
      <c r="AH10" s="213">
        <v>5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59" t="s">
        <v>791</v>
      </c>
      <c r="D11" s="226"/>
      <c r="E11" s="227">
        <v>43.94</v>
      </c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13"/>
      <c r="Z11" s="213"/>
      <c r="AA11" s="213"/>
      <c r="AB11" s="213"/>
      <c r="AC11" s="213"/>
      <c r="AD11" s="213"/>
      <c r="AE11" s="213"/>
      <c r="AF11" s="213"/>
      <c r="AG11" s="213" t="s">
        <v>275</v>
      </c>
      <c r="AH11" s="213">
        <v>5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59" t="s">
        <v>792</v>
      </c>
      <c r="D12" s="226"/>
      <c r="E12" s="227">
        <v>6</v>
      </c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275</v>
      </c>
      <c r="AH12" s="213">
        <v>5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59" t="s">
        <v>793</v>
      </c>
      <c r="D13" s="226"/>
      <c r="E13" s="227">
        <v>17</v>
      </c>
      <c r="F13" s="224"/>
      <c r="G13" s="224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13"/>
      <c r="Z13" s="213"/>
      <c r="AA13" s="213"/>
      <c r="AB13" s="213"/>
      <c r="AC13" s="213"/>
      <c r="AD13" s="213"/>
      <c r="AE13" s="213"/>
      <c r="AF13" s="213"/>
      <c r="AG13" s="213" t="s">
        <v>275</v>
      </c>
      <c r="AH13" s="213">
        <v>5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59" t="s">
        <v>794</v>
      </c>
      <c r="D14" s="226"/>
      <c r="E14" s="227">
        <v>15.8</v>
      </c>
      <c r="F14" s="224"/>
      <c r="G14" s="224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13"/>
      <c r="Z14" s="213"/>
      <c r="AA14" s="213"/>
      <c r="AB14" s="213"/>
      <c r="AC14" s="213"/>
      <c r="AD14" s="213"/>
      <c r="AE14" s="213"/>
      <c r="AF14" s="213"/>
      <c r="AG14" s="213" t="s">
        <v>275</v>
      </c>
      <c r="AH14" s="213">
        <v>5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59" t="s">
        <v>795</v>
      </c>
      <c r="D15" s="226"/>
      <c r="E15" s="227">
        <v>37.6</v>
      </c>
      <c r="F15" s="224"/>
      <c r="G15" s="224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275</v>
      </c>
      <c r="AH15" s="213">
        <v>5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59" t="s">
        <v>796</v>
      </c>
      <c r="D16" s="226"/>
      <c r="E16" s="227">
        <v>21</v>
      </c>
      <c r="F16" s="224"/>
      <c r="G16" s="224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13"/>
      <c r="Z16" s="213"/>
      <c r="AA16" s="213"/>
      <c r="AB16" s="213"/>
      <c r="AC16" s="213"/>
      <c r="AD16" s="213"/>
      <c r="AE16" s="213"/>
      <c r="AF16" s="213"/>
      <c r="AG16" s="213" t="s">
        <v>275</v>
      </c>
      <c r="AH16" s="213">
        <v>5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59" t="s">
        <v>797</v>
      </c>
      <c r="D17" s="226"/>
      <c r="E17" s="227">
        <v>4</v>
      </c>
      <c r="F17" s="224"/>
      <c r="G17" s="224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13"/>
      <c r="Z17" s="213"/>
      <c r="AA17" s="213"/>
      <c r="AB17" s="213"/>
      <c r="AC17" s="213"/>
      <c r="AD17" s="213"/>
      <c r="AE17" s="213"/>
      <c r="AF17" s="213"/>
      <c r="AG17" s="213" t="s">
        <v>275</v>
      </c>
      <c r="AH17" s="213">
        <v>5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20" outlineLevel="1" x14ac:dyDescent="0.25">
      <c r="A18" s="242">
        <v>2</v>
      </c>
      <c r="B18" s="243" t="s">
        <v>798</v>
      </c>
      <c r="C18" s="258" t="s">
        <v>799</v>
      </c>
      <c r="D18" s="244" t="s">
        <v>381</v>
      </c>
      <c r="E18" s="245">
        <v>16.8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21</v>
      </c>
      <c r="M18" s="247">
        <f>G18*(1+L18/100)</f>
        <v>0</v>
      </c>
      <c r="N18" s="245">
        <v>3.0000000000000001E-5</v>
      </c>
      <c r="O18" s="245">
        <f>ROUND(E18*N18,2)</f>
        <v>0</v>
      </c>
      <c r="P18" s="245">
        <v>0</v>
      </c>
      <c r="Q18" s="245">
        <f>ROUND(E18*P18,2)</f>
        <v>0</v>
      </c>
      <c r="R18" s="247" t="s">
        <v>800</v>
      </c>
      <c r="S18" s="247" t="s">
        <v>801</v>
      </c>
      <c r="T18" s="248" t="s">
        <v>801</v>
      </c>
      <c r="U18" s="224">
        <v>0</v>
      </c>
      <c r="V18" s="224">
        <f>ROUND(E18*U18,2)</f>
        <v>0</v>
      </c>
      <c r="W18" s="224"/>
      <c r="X18" s="224" t="s">
        <v>529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802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59" t="s">
        <v>803</v>
      </c>
      <c r="D19" s="226"/>
      <c r="E19" s="227">
        <v>16.8</v>
      </c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13"/>
      <c r="Z19" s="213"/>
      <c r="AA19" s="213"/>
      <c r="AB19" s="213"/>
      <c r="AC19" s="213"/>
      <c r="AD19" s="213"/>
      <c r="AE19" s="213"/>
      <c r="AF19" s="213"/>
      <c r="AG19" s="213" t="s">
        <v>275</v>
      </c>
      <c r="AH19" s="213">
        <v>5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20" outlineLevel="1" x14ac:dyDescent="0.25">
      <c r="A20" s="242">
        <v>3</v>
      </c>
      <c r="B20" s="243" t="s">
        <v>804</v>
      </c>
      <c r="C20" s="258" t="s">
        <v>805</v>
      </c>
      <c r="D20" s="244" t="s">
        <v>381</v>
      </c>
      <c r="E20" s="245">
        <v>43.94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21</v>
      </c>
      <c r="M20" s="247">
        <f>G20*(1+L20/100)</f>
        <v>0</v>
      </c>
      <c r="N20" s="245">
        <v>6.0000000000000002E-5</v>
      </c>
      <c r="O20" s="245">
        <f>ROUND(E20*N20,2)</f>
        <v>0</v>
      </c>
      <c r="P20" s="245">
        <v>0</v>
      </c>
      <c r="Q20" s="245">
        <f>ROUND(E20*P20,2)</f>
        <v>0</v>
      </c>
      <c r="R20" s="247" t="s">
        <v>800</v>
      </c>
      <c r="S20" s="247" t="s">
        <v>801</v>
      </c>
      <c r="T20" s="248" t="s">
        <v>801</v>
      </c>
      <c r="U20" s="224">
        <v>0</v>
      </c>
      <c r="V20" s="224">
        <f>ROUND(E20*U20,2)</f>
        <v>0</v>
      </c>
      <c r="W20" s="224"/>
      <c r="X20" s="224" t="s">
        <v>529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802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59" t="s">
        <v>806</v>
      </c>
      <c r="D21" s="226"/>
      <c r="E21" s="227">
        <v>43.94</v>
      </c>
      <c r="F21" s="224"/>
      <c r="G21" s="224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13"/>
      <c r="Z21" s="213"/>
      <c r="AA21" s="213"/>
      <c r="AB21" s="213"/>
      <c r="AC21" s="213"/>
      <c r="AD21" s="213"/>
      <c r="AE21" s="213"/>
      <c r="AF21" s="213"/>
      <c r="AG21" s="213" t="s">
        <v>275</v>
      </c>
      <c r="AH21" s="213">
        <v>5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20" outlineLevel="1" x14ac:dyDescent="0.25">
      <c r="A22" s="242">
        <v>4</v>
      </c>
      <c r="B22" s="243" t="s">
        <v>807</v>
      </c>
      <c r="C22" s="258" t="s">
        <v>808</v>
      </c>
      <c r="D22" s="244" t="s">
        <v>381</v>
      </c>
      <c r="E22" s="245">
        <v>6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21</v>
      </c>
      <c r="M22" s="247">
        <f>G22*(1+L22/100)</f>
        <v>0</v>
      </c>
      <c r="N22" s="245">
        <v>6.0000000000000002E-5</v>
      </c>
      <c r="O22" s="245">
        <f>ROUND(E22*N22,2)</f>
        <v>0</v>
      </c>
      <c r="P22" s="245">
        <v>0</v>
      </c>
      <c r="Q22" s="245">
        <f>ROUND(E22*P22,2)</f>
        <v>0</v>
      </c>
      <c r="R22" s="247" t="s">
        <v>800</v>
      </c>
      <c r="S22" s="247" t="s">
        <v>801</v>
      </c>
      <c r="T22" s="248" t="s">
        <v>801</v>
      </c>
      <c r="U22" s="224">
        <v>0</v>
      </c>
      <c r="V22" s="224">
        <f>ROUND(E22*U22,2)</f>
        <v>0</v>
      </c>
      <c r="W22" s="224"/>
      <c r="X22" s="224" t="s">
        <v>529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802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59" t="s">
        <v>809</v>
      </c>
      <c r="D23" s="226"/>
      <c r="E23" s="227">
        <v>6</v>
      </c>
      <c r="F23" s="224"/>
      <c r="G23" s="224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13"/>
      <c r="Z23" s="213"/>
      <c r="AA23" s="213"/>
      <c r="AB23" s="213"/>
      <c r="AC23" s="213"/>
      <c r="AD23" s="213"/>
      <c r="AE23" s="213"/>
      <c r="AF23" s="213"/>
      <c r="AG23" s="213" t="s">
        <v>275</v>
      </c>
      <c r="AH23" s="213">
        <v>5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20" outlineLevel="1" x14ac:dyDescent="0.25">
      <c r="A24" s="249">
        <v>5</v>
      </c>
      <c r="B24" s="250" t="s">
        <v>810</v>
      </c>
      <c r="C24" s="260" t="s">
        <v>811</v>
      </c>
      <c r="D24" s="251" t="s">
        <v>381</v>
      </c>
      <c r="E24" s="252">
        <v>17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1.1E-4</v>
      </c>
      <c r="O24" s="252">
        <f>ROUND(E24*N24,2)</f>
        <v>0</v>
      </c>
      <c r="P24" s="252">
        <v>0</v>
      </c>
      <c r="Q24" s="252">
        <f>ROUND(E24*P24,2)</f>
        <v>0</v>
      </c>
      <c r="R24" s="254" t="s">
        <v>800</v>
      </c>
      <c r="S24" s="254" t="s">
        <v>801</v>
      </c>
      <c r="T24" s="255" t="s">
        <v>801</v>
      </c>
      <c r="U24" s="224">
        <v>0</v>
      </c>
      <c r="V24" s="224">
        <f>ROUND(E24*U24,2)</f>
        <v>0</v>
      </c>
      <c r="W24" s="224"/>
      <c r="X24" s="224" t="s">
        <v>529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802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0" outlineLevel="1" x14ac:dyDescent="0.25">
      <c r="A25" s="249">
        <v>6</v>
      </c>
      <c r="B25" s="250" t="s">
        <v>812</v>
      </c>
      <c r="C25" s="260" t="s">
        <v>813</v>
      </c>
      <c r="D25" s="251" t="s">
        <v>381</v>
      </c>
      <c r="E25" s="252">
        <v>15.8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1.3999999999999999E-4</v>
      </c>
      <c r="O25" s="252">
        <f>ROUND(E25*N25,2)</f>
        <v>0</v>
      </c>
      <c r="P25" s="252">
        <v>0</v>
      </c>
      <c r="Q25" s="252">
        <f>ROUND(E25*P25,2)</f>
        <v>0</v>
      </c>
      <c r="R25" s="254" t="s">
        <v>800</v>
      </c>
      <c r="S25" s="254" t="s">
        <v>801</v>
      </c>
      <c r="T25" s="255" t="s">
        <v>801</v>
      </c>
      <c r="U25" s="224">
        <v>0</v>
      </c>
      <c r="V25" s="224">
        <f>ROUND(E25*U25,2)</f>
        <v>0</v>
      </c>
      <c r="W25" s="224"/>
      <c r="X25" s="224" t="s">
        <v>529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802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0" outlineLevel="1" x14ac:dyDescent="0.25">
      <c r="A26" s="242">
        <v>7</v>
      </c>
      <c r="B26" s="243" t="s">
        <v>814</v>
      </c>
      <c r="C26" s="258" t="s">
        <v>815</v>
      </c>
      <c r="D26" s="244" t="s">
        <v>381</v>
      </c>
      <c r="E26" s="245">
        <v>37.6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21</v>
      </c>
      <c r="M26" s="247">
        <f>G26*(1+L26/100)</f>
        <v>0</v>
      </c>
      <c r="N26" s="245">
        <v>1.8000000000000001E-4</v>
      </c>
      <c r="O26" s="245">
        <f>ROUND(E26*N26,2)</f>
        <v>0.01</v>
      </c>
      <c r="P26" s="245">
        <v>0</v>
      </c>
      <c r="Q26" s="245">
        <f>ROUND(E26*P26,2)</f>
        <v>0</v>
      </c>
      <c r="R26" s="247" t="s">
        <v>800</v>
      </c>
      <c r="S26" s="247" t="s">
        <v>801</v>
      </c>
      <c r="T26" s="248" t="s">
        <v>801</v>
      </c>
      <c r="U26" s="224">
        <v>0</v>
      </c>
      <c r="V26" s="224">
        <f>ROUND(E26*U26,2)</f>
        <v>0</v>
      </c>
      <c r="W26" s="224"/>
      <c r="X26" s="224" t="s">
        <v>529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802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59" t="s">
        <v>816</v>
      </c>
      <c r="D27" s="226"/>
      <c r="E27" s="227">
        <v>37.6</v>
      </c>
      <c r="F27" s="224"/>
      <c r="G27" s="224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13"/>
      <c r="Z27" s="213"/>
      <c r="AA27" s="213"/>
      <c r="AB27" s="213"/>
      <c r="AC27" s="213"/>
      <c r="AD27" s="213"/>
      <c r="AE27" s="213"/>
      <c r="AF27" s="213"/>
      <c r="AG27" s="213" t="s">
        <v>275</v>
      </c>
      <c r="AH27" s="213">
        <v>5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30" outlineLevel="1" x14ac:dyDescent="0.25">
      <c r="A28" s="249">
        <v>8</v>
      </c>
      <c r="B28" s="250" t="s">
        <v>817</v>
      </c>
      <c r="C28" s="260" t="s">
        <v>818</v>
      </c>
      <c r="D28" s="251" t="s">
        <v>381</v>
      </c>
      <c r="E28" s="252">
        <v>21</v>
      </c>
      <c r="F28" s="253"/>
      <c r="G28" s="254">
        <f>ROUND(E28*F28,2)</f>
        <v>0</v>
      </c>
      <c r="H28" s="253"/>
      <c r="I28" s="254">
        <f>ROUND(E28*H28,2)</f>
        <v>0</v>
      </c>
      <c r="J28" s="253"/>
      <c r="K28" s="254">
        <f>ROUND(E28*J28,2)</f>
        <v>0</v>
      </c>
      <c r="L28" s="254">
        <v>21</v>
      </c>
      <c r="M28" s="254">
        <f>G28*(1+L28/100)</f>
        <v>0</v>
      </c>
      <c r="N28" s="252">
        <v>7.3999999999999999E-4</v>
      </c>
      <c r="O28" s="252">
        <f>ROUND(E28*N28,2)</f>
        <v>0.02</v>
      </c>
      <c r="P28" s="252">
        <v>0</v>
      </c>
      <c r="Q28" s="252">
        <f>ROUND(E28*P28,2)</f>
        <v>0</v>
      </c>
      <c r="R28" s="254" t="s">
        <v>800</v>
      </c>
      <c r="S28" s="254" t="s">
        <v>801</v>
      </c>
      <c r="T28" s="255" t="s">
        <v>801</v>
      </c>
      <c r="U28" s="224">
        <v>0</v>
      </c>
      <c r="V28" s="224">
        <f>ROUND(E28*U28,2)</f>
        <v>0</v>
      </c>
      <c r="W28" s="224"/>
      <c r="X28" s="224" t="s">
        <v>529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819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30" outlineLevel="1" x14ac:dyDescent="0.25">
      <c r="A29" s="242">
        <v>9</v>
      </c>
      <c r="B29" s="243" t="s">
        <v>820</v>
      </c>
      <c r="C29" s="258" t="s">
        <v>821</v>
      </c>
      <c r="D29" s="244" t="s">
        <v>381</v>
      </c>
      <c r="E29" s="245">
        <v>4</v>
      </c>
      <c r="F29" s="246"/>
      <c r="G29" s="247">
        <f>ROUND(E29*F29,2)</f>
        <v>0</v>
      </c>
      <c r="H29" s="246"/>
      <c r="I29" s="247">
        <f>ROUND(E29*H29,2)</f>
        <v>0</v>
      </c>
      <c r="J29" s="246"/>
      <c r="K29" s="247">
        <f>ROUND(E29*J29,2)</f>
        <v>0</v>
      </c>
      <c r="L29" s="247">
        <v>21</v>
      </c>
      <c r="M29" s="247">
        <f>G29*(1+L29/100)</f>
        <v>0</v>
      </c>
      <c r="N29" s="245">
        <v>8.4999999999999995E-4</v>
      </c>
      <c r="O29" s="245">
        <f>ROUND(E29*N29,2)</f>
        <v>0</v>
      </c>
      <c r="P29" s="245">
        <v>0</v>
      </c>
      <c r="Q29" s="245">
        <f>ROUND(E29*P29,2)</f>
        <v>0</v>
      </c>
      <c r="R29" s="247" t="s">
        <v>800</v>
      </c>
      <c r="S29" s="247" t="s">
        <v>801</v>
      </c>
      <c r="T29" s="248" t="s">
        <v>801</v>
      </c>
      <c r="U29" s="224">
        <v>0</v>
      </c>
      <c r="V29" s="224">
        <f>ROUND(E29*U29,2)</f>
        <v>0</v>
      </c>
      <c r="W29" s="224"/>
      <c r="X29" s="224" t="s">
        <v>529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819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>
        <v>10</v>
      </c>
      <c r="B30" s="221" t="s">
        <v>822</v>
      </c>
      <c r="C30" s="270" t="s">
        <v>823</v>
      </c>
      <c r="D30" s="222" t="s">
        <v>0</v>
      </c>
      <c r="E30" s="265"/>
      <c r="F30" s="225"/>
      <c r="G30" s="224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3">
        <v>0</v>
      </c>
      <c r="O30" s="223">
        <f>ROUND(E30*N30,2)</f>
        <v>0</v>
      </c>
      <c r="P30" s="223">
        <v>0</v>
      </c>
      <c r="Q30" s="223">
        <f>ROUND(E30*P30,2)</f>
        <v>0</v>
      </c>
      <c r="R30" s="224" t="s">
        <v>824</v>
      </c>
      <c r="S30" s="224" t="s">
        <v>801</v>
      </c>
      <c r="T30" s="224" t="s">
        <v>801</v>
      </c>
      <c r="U30" s="224">
        <v>0</v>
      </c>
      <c r="V30" s="224">
        <f>ROUND(E30*U30,2)</f>
        <v>0</v>
      </c>
      <c r="W30" s="224"/>
      <c r="X30" s="224" t="s">
        <v>156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825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71" t="s">
        <v>826</v>
      </c>
      <c r="D31" s="266"/>
      <c r="E31" s="266"/>
      <c r="F31" s="266"/>
      <c r="G31" s="266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13"/>
      <c r="Z31" s="213"/>
      <c r="AA31" s="213"/>
      <c r="AB31" s="213"/>
      <c r="AC31" s="213"/>
      <c r="AD31" s="213"/>
      <c r="AE31" s="213"/>
      <c r="AF31" s="213"/>
      <c r="AG31" s="213" t="s">
        <v>827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13" x14ac:dyDescent="0.25">
      <c r="A32" s="232" t="s">
        <v>265</v>
      </c>
      <c r="B32" s="233" t="s">
        <v>168</v>
      </c>
      <c r="C32" s="257" t="s">
        <v>169</v>
      </c>
      <c r="D32" s="234"/>
      <c r="E32" s="235"/>
      <c r="F32" s="236"/>
      <c r="G32" s="236">
        <f>SUMIF(AG33:AG64,"&lt;&gt;NOR",G33:G64)</f>
        <v>0</v>
      </c>
      <c r="H32" s="236"/>
      <c r="I32" s="236">
        <f>SUM(I33:I64)</f>
        <v>0</v>
      </c>
      <c r="J32" s="236"/>
      <c r="K32" s="236">
        <f>SUM(K33:K64)</f>
        <v>0</v>
      </c>
      <c r="L32" s="236"/>
      <c r="M32" s="236">
        <f>SUM(M33:M64)</f>
        <v>0</v>
      </c>
      <c r="N32" s="235"/>
      <c r="O32" s="235">
        <f>SUM(O33:O64)</f>
        <v>0.05</v>
      </c>
      <c r="P32" s="235"/>
      <c r="Q32" s="235">
        <f>SUM(Q33:Q64)</f>
        <v>1.38</v>
      </c>
      <c r="R32" s="236"/>
      <c r="S32" s="236"/>
      <c r="T32" s="237"/>
      <c r="U32" s="231"/>
      <c r="V32" s="231">
        <f>SUM(V33:V64)</f>
        <v>57.010000000000005</v>
      </c>
      <c r="W32" s="231"/>
      <c r="X32" s="231"/>
      <c r="AG32" t="s">
        <v>266</v>
      </c>
    </row>
    <row r="33" spans="1:60" outlineLevel="1" x14ac:dyDescent="0.25">
      <c r="A33" s="242">
        <v>11</v>
      </c>
      <c r="B33" s="243" t="s">
        <v>828</v>
      </c>
      <c r="C33" s="258" t="s">
        <v>829</v>
      </c>
      <c r="D33" s="244" t="s">
        <v>381</v>
      </c>
      <c r="E33" s="245">
        <v>6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21</v>
      </c>
      <c r="M33" s="247">
        <f>G33*(1+L33/100)</f>
        <v>0</v>
      </c>
      <c r="N33" s="245">
        <v>3.8000000000000002E-4</v>
      </c>
      <c r="O33" s="245">
        <f>ROUND(E33*N33,2)</f>
        <v>0</v>
      </c>
      <c r="P33" s="245">
        <v>0</v>
      </c>
      <c r="Q33" s="245">
        <f>ROUND(E33*P33,2)</f>
        <v>0</v>
      </c>
      <c r="R33" s="247" t="s">
        <v>830</v>
      </c>
      <c r="S33" s="247" t="s">
        <v>801</v>
      </c>
      <c r="T33" s="248" t="s">
        <v>801</v>
      </c>
      <c r="U33" s="224">
        <v>0.32</v>
      </c>
      <c r="V33" s="224">
        <f>ROUND(E33*U33,2)</f>
        <v>1.92</v>
      </c>
      <c r="W33" s="224"/>
      <c r="X33" s="224" t="s">
        <v>272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416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/>
      <c r="B34" s="221"/>
      <c r="C34" s="272" t="s">
        <v>831</v>
      </c>
      <c r="D34" s="267"/>
      <c r="E34" s="267"/>
      <c r="F34" s="267"/>
      <c r="G34" s="267"/>
      <c r="H34" s="224"/>
      <c r="I34" s="224"/>
      <c r="J34" s="224"/>
      <c r="K34" s="224"/>
      <c r="L34" s="224"/>
      <c r="M34" s="224"/>
      <c r="N34" s="223"/>
      <c r="O34" s="223"/>
      <c r="P34" s="223"/>
      <c r="Q34" s="223"/>
      <c r="R34" s="224"/>
      <c r="S34" s="224"/>
      <c r="T34" s="224"/>
      <c r="U34" s="224"/>
      <c r="V34" s="224"/>
      <c r="W34" s="224"/>
      <c r="X34" s="224"/>
      <c r="Y34" s="213"/>
      <c r="Z34" s="213"/>
      <c r="AA34" s="213"/>
      <c r="AB34" s="213"/>
      <c r="AC34" s="213"/>
      <c r="AD34" s="213"/>
      <c r="AE34" s="213"/>
      <c r="AF34" s="213"/>
      <c r="AG34" s="213" t="s">
        <v>827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20"/>
      <c r="B35" s="221"/>
      <c r="C35" s="273" t="s">
        <v>832</v>
      </c>
      <c r="D35" s="268"/>
      <c r="E35" s="268"/>
      <c r="F35" s="268"/>
      <c r="G35" s="268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13"/>
      <c r="Z35" s="213"/>
      <c r="AA35" s="213"/>
      <c r="AB35" s="213"/>
      <c r="AC35" s="213"/>
      <c r="AD35" s="213"/>
      <c r="AE35" s="213"/>
      <c r="AF35" s="213"/>
      <c r="AG35" s="213" t="s">
        <v>355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2">
        <v>12</v>
      </c>
      <c r="B36" s="243" t="s">
        <v>833</v>
      </c>
      <c r="C36" s="258" t="s">
        <v>834</v>
      </c>
      <c r="D36" s="244" t="s">
        <v>381</v>
      </c>
      <c r="E36" s="245">
        <v>3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21</v>
      </c>
      <c r="M36" s="247">
        <f>G36*(1+L36/100)</f>
        <v>0</v>
      </c>
      <c r="N36" s="245">
        <v>4.6999999999999999E-4</v>
      </c>
      <c r="O36" s="245">
        <f>ROUND(E36*N36,2)</f>
        <v>0</v>
      </c>
      <c r="P36" s="245">
        <v>0</v>
      </c>
      <c r="Q36" s="245">
        <f>ROUND(E36*P36,2)</f>
        <v>0</v>
      </c>
      <c r="R36" s="247" t="s">
        <v>830</v>
      </c>
      <c r="S36" s="247" t="s">
        <v>801</v>
      </c>
      <c r="T36" s="248" t="s">
        <v>801</v>
      </c>
      <c r="U36" s="224">
        <v>0.36</v>
      </c>
      <c r="V36" s="224">
        <f>ROUND(E36*U36,2)</f>
        <v>1.08</v>
      </c>
      <c r="W36" s="224"/>
      <c r="X36" s="224" t="s">
        <v>272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416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72" t="s">
        <v>831</v>
      </c>
      <c r="D37" s="267"/>
      <c r="E37" s="267"/>
      <c r="F37" s="267"/>
      <c r="G37" s="267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13"/>
      <c r="Z37" s="213"/>
      <c r="AA37" s="213"/>
      <c r="AB37" s="213"/>
      <c r="AC37" s="213"/>
      <c r="AD37" s="213"/>
      <c r="AE37" s="213"/>
      <c r="AF37" s="213"/>
      <c r="AG37" s="213" t="s">
        <v>827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73" t="s">
        <v>832</v>
      </c>
      <c r="D38" s="268"/>
      <c r="E38" s="268"/>
      <c r="F38" s="268"/>
      <c r="G38" s="268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13"/>
      <c r="Z38" s="213"/>
      <c r="AA38" s="213"/>
      <c r="AB38" s="213"/>
      <c r="AC38" s="213"/>
      <c r="AD38" s="213"/>
      <c r="AE38" s="213"/>
      <c r="AF38" s="213"/>
      <c r="AG38" s="213" t="s">
        <v>355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42">
        <v>13</v>
      </c>
      <c r="B39" s="243" t="s">
        <v>835</v>
      </c>
      <c r="C39" s="258" t="s">
        <v>836</v>
      </c>
      <c r="D39" s="244" t="s">
        <v>381</v>
      </c>
      <c r="E39" s="245">
        <v>1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21</v>
      </c>
      <c r="M39" s="247">
        <f>G39*(1+L39/100)</f>
        <v>0</v>
      </c>
      <c r="N39" s="245">
        <v>1.5200000000000001E-3</v>
      </c>
      <c r="O39" s="245">
        <f>ROUND(E39*N39,2)</f>
        <v>0</v>
      </c>
      <c r="P39" s="245">
        <v>0</v>
      </c>
      <c r="Q39" s="245">
        <f>ROUND(E39*P39,2)</f>
        <v>0</v>
      </c>
      <c r="R39" s="247" t="s">
        <v>830</v>
      </c>
      <c r="S39" s="247" t="s">
        <v>801</v>
      </c>
      <c r="T39" s="248" t="s">
        <v>801</v>
      </c>
      <c r="U39" s="224">
        <v>1.173</v>
      </c>
      <c r="V39" s="224">
        <f>ROUND(E39*U39,2)</f>
        <v>1.17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416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72" t="s">
        <v>831</v>
      </c>
      <c r="D40" s="267"/>
      <c r="E40" s="267"/>
      <c r="F40" s="267"/>
      <c r="G40" s="267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13"/>
      <c r="Z40" s="213"/>
      <c r="AA40" s="213"/>
      <c r="AB40" s="213"/>
      <c r="AC40" s="213"/>
      <c r="AD40" s="213"/>
      <c r="AE40" s="213"/>
      <c r="AF40" s="213"/>
      <c r="AG40" s="213" t="s">
        <v>827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73" t="s">
        <v>832</v>
      </c>
      <c r="D41" s="268"/>
      <c r="E41" s="268"/>
      <c r="F41" s="268"/>
      <c r="G41" s="268"/>
      <c r="H41" s="224"/>
      <c r="I41" s="224"/>
      <c r="J41" s="224"/>
      <c r="K41" s="224"/>
      <c r="L41" s="224"/>
      <c r="M41" s="224"/>
      <c r="N41" s="223"/>
      <c r="O41" s="223"/>
      <c r="P41" s="223"/>
      <c r="Q41" s="223"/>
      <c r="R41" s="224"/>
      <c r="S41" s="224"/>
      <c r="T41" s="224"/>
      <c r="U41" s="224"/>
      <c r="V41" s="224"/>
      <c r="W41" s="224"/>
      <c r="X41" s="224"/>
      <c r="Y41" s="213"/>
      <c r="Z41" s="213"/>
      <c r="AA41" s="213"/>
      <c r="AB41" s="213"/>
      <c r="AC41" s="213"/>
      <c r="AD41" s="213"/>
      <c r="AE41" s="213"/>
      <c r="AF41" s="213"/>
      <c r="AG41" s="213" t="s">
        <v>355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42">
        <v>14</v>
      </c>
      <c r="B42" s="243" t="s">
        <v>837</v>
      </c>
      <c r="C42" s="258" t="s">
        <v>838</v>
      </c>
      <c r="D42" s="244" t="s">
        <v>381</v>
      </c>
      <c r="E42" s="245">
        <v>11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21</v>
      </c>
      <c r="M42" s="247">
        <f>G42*(1+L42/100)</f>
        <v>0</v>
      </c>
      <c r="N42" s="245">
        <v>7.7999999999999999E-4</v>
      </c>
      <c r="O42" s="245">
        <f>ROUND(E42*N42,2)</f>
        <v>0.01</v>
      </c>
      <c r="P42" s="245">
        <v>0</v>
      </c>
      <c r="Q42" s="245">
        <f>ROUND(E42*P42,2)</f>
        <v>0</v>
      </c>
      <c r="R42" s="247" t="s">
        <v>830</v>
      </c>
      <c r="S42" s="247" t="s">
        <v>801</v>
      </c>
      <c r="T42" s="248" t="s">
        <v>801</v>
      </c>
      <c r="U42" s="224">
        <v>0.81899999999999995</v>
      </c>
      <c r="V42" s="224">
        <f>ROUND(E42*U42,2)</f>
        <v>9.01</v>
      </c>
      <c r="W42" s="224"/>
      <c r="X42" s="224" t="s">
        <v>272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416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20"/>
      <c r="B43" s="221"/>
      <c r="C43" s="272" t="s">
        <v>831</v>
      </c>
      <c r="D43" s="267"/>
      <c r="E43" s="267"/>
      <c r="F43" s="267"/>
      <c r="G43" s="267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13"/>
      <c r="Z43" s="213"/>
      <c r="AA43" s="213"/>
      <c r="AB43" s="213"/>
      <c r="AC43" s="213"/>
      <c r="AD43" s="213"/>
      <c r="AE43" s="213"/>
      <c r="AF43" s="213"/>
      <c r="AG43" s="213" t="s">
        <v>827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20"/>
      <c r="B44" s="221"/>
      <c r="C44" s="273" t="s">
        <v>839</v>
      </c>
      <c r="D44" s="268"/>
      <c r="E44" s="268"/>
      <c r="F44" s="268"/>
      <c r="G44" s="268"/>
      <c r="H44" s="224"/>
      <c r="I44" s="224"/>
      <c r="J44" s="224"/>
      <c r="K44" s="224"/>
      <c r="L44" s="224"/>
      <c r="M44" s="224"/>
      <c r="N44" s="223"/>
      <c r="O44" s="223"/>
      <c r="P44" s="223"/>
      <c r="Q44" s="223"/>
      <c r="R44" s="224"/>
      <c r="S44" s="224"/>
      <c r="T44" s="224"/>
      <c r="U44" s="224"/>
      <c r="V44" s="224"/>
      <c r="W44" s="224"/>
      <c r="X44" s="224"/>
      <c r="Y44" s="213"/>
      <c r="Z44" s="213"/>
      <c r="AA44" s="213"/>
      <c r="AB44" s="213"/>
      <c r="AC44" s="213"/>
      <c r="AD44" s="213"/>
      <c r="AE44" s="213"/>
      <c r="AF44" s="213"/>
      <c r="AG44" s="213" t="s">
        <v>355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73" t="s">
        <v>840</v>
      </c>
      <c r="D45" s="268"/>
      <c r="E45" s="268"/>
      <c r="F45" s="268"/>
      <c r="G45" s="268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13"/>
      <c r="Z45" s="213"/>
      <c r="AA45" s="213"/>
      <c r="AB45" s="213"/>
      <c r="AC45" s="213"/>
      <c r="AD45" s="213"/>
      <c r="AE45" s="213"/>
      <c r="AF45" s="213"/>
      <c r="AG45" s="213" t="s">
        <v>355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42">
        <v>15</v>
      </c>
      <c r="B46" s="243" t="s">
        <v>841</v>
      </c>
      <c r="C46" s="258" t="s">
        <v>842</v>
      </c>
      <c r="D46" s="244" t="s">
        <v>381</v>
      </c>
      <c r="E46" s="245">
        <v>6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21</v>
      </c>
      <c r="M46" s="247">
        <f>G46*(1+L46/100)</f>
        <v>0</v>
      </c>
      <c r="N46" s="245">
        <v>1.31E-3</v>
      </c>
      <c r="O46" s="245">
        <f>ROUND(E46*N46,2)</f>
        <v>0.01</v>
      </c>
      <c r="P46" s="245">
        <v>0</v>
      </c>
      <c r="Q46" s="245">
        <f>ROUND(E46*P46,2)</f>
        <v>0</v>
      </c>
      <c r="R46" s="247" t="s">
        <v>830</v>
      </c>
      <c r="S46" s="247" t="s">
        <v>801</v>
      </c>
      <c r="T46" s="248" t="s">
        <v>801</v>
      </c>
      <c r="U46" s="224">
        <v>0.79700000000000004</v>
      </c>
      <c r="V46" s="224">
        <f>ROUND(E46*U46,2)</f>
        <v>4.78</v>
      </c>
      <c r="W46" s="224"/>
      <c r="X46" s="224" t="s">
        <v>272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416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72" t="s">
        <v>831</v>
      </c>
      <c r="D47" s="267"/>
      <c r="E47" s="267"/>
      <c r="F47" s="267"/>
      <c r="G47" s="267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13"/>
      <c r="Z47" s="213"/>
      <c r="AA47" s="213"/>
      <c r="AB47" s="213"/>
      <c r="AC47" s="213"/>
      <c r="AD47" s="213"/>
      <c r="AE47" s="213"/>
      <c r="AF47" s="213"/>
      <c r="AG47" s="213" t="s">
        <v>827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20"/>
      <c r="B48" s="221"/>
      <c r="C48" s="273" t="s">
        <v>839</v>
      </c>
      <c r="D48" s="268"/>
      <c r="E48" s="268"/>
      <c r="F48" s="268"/>
      <c r="G48" s="268"/>
      <c r="H48" s="224"/>
      <c r="I48" s="224"/>
      <c r="J48" s="224"/>
      <c r="K48" s="224"/>
      <c r="L48" s="224"/>
      <c r="M48" s="224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224"/>
      <c r="Y48" s="213"/>
      <c r="Z48" s="213"/>
      <c r="AA48" s="213"/>
      <c r="AB48" s="213"/>
      <c r="AC48" s="213"/>
      <c r="AD48" s="213"/>
      <c r="AE48" s="213"/>
      <c r="AF48" s="213"/>
      <c r="AG48" s="213" t="s">
        <v>355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73" t="s">
        <v>840</v>
      </c>
      <c r="D49" s="268"/>
      <c r="E49" s="268"/>
      <c r="F49" s="268"/>
      <c r="G49" s="268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13"/>
      <c r="Z49" s="213"/>
      <c r="AA49" s="213"/>
      <c r="AB49" s="213"/>
      <c r="AC49" s="213"/>
      <c r="AD49" s="213"/>
      <c r="AE49" s="213"/>
      <c r="AF49" s="213"/>
      <c r="AG49" s="213" t="s">
        <v>355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42">
        <v>16</v>
      </c>
      <c r="B50" s="243" t="s">
        <v>843</v>
      </c>
      <c r="C50" s="258" t="s">
        <v>844</v>
      </c>
      <c r="D50" s="244" t="s">
        <v>381</v>
      </c>
      <c r="E50" s="245">
        <v>8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21</v>
      </c>
      <c r="M50" s="247">
        <f>G50*(1+L50/100)</f>
        <v>0</v>
      </c>
      <c r="N50" s="245">
        <v>1.6100000000000001E-3</v>
      </c>
      <c r="O50" s="245">
        <f>ROUND(E50*N50,2)</f>
        <v>0.01</v>
      </c>
      <c r="P50" s="245">
        <v>0</v>
      </c>
      <c r="Q50" s="245">
        <f>ROUND(E50*P50,2)</f>
        <v>0</v>
      </c>
      <c r="R50" s="247" t="s">
        <v>830</v>
      </c>
      <c r="S50" s="247" t="s">
        <v>801</v>
      </c>
      <c r="T50" s="248" t="s">
        <v>801</v>
      </c>
      <c r="U50" s="224">
        <v>0.73899999999999999</v>
      </c>
      <c r="V50" s="224">
        <f>ROUND(E50*U50,2)</f>
        <v>5.91</v>
      </c>
      <c r="W50" s="224"/>
      <c r="X50" s="224" t="s">
        <v>272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416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72" t="s">
        <v>831</v>
      </c>
      <c r="D51" s="267"/>
      <c r="E51" s="267"/>
      <c r="F51" s="267"/>
      <c r="G51" s="267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13"/>
      <c r="Z51" s="213"/>
      <c r="AA51" s="213"/>
      <c r="AB51" s="213"/>
      <c r="AC51" s="213"/>
      <c r="AD51" s="213"/>
      <c r="AE51" s="213"/>
      <c r="AF51" s="213"/>
      <c r="AG51" s="213" t="s">
        <v>827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20"/>
      <c r="B52" s="221"/>
      <c r="C52" s="273" t="s">
        <v>839</v>
      </c>
      <c r="D52" s="268"/>
      <c r="E52" s="268"/>
      <c r="F52" s="268"/>
      <c r="G52" s="268"/>
      <c r="H52" s="224"/>
      <c r="I52" s="224"/>
      <c r="J52" s="224"/>
      <c r="K52" s="224"/>
      <c r="L52" s="224"/>
      <c r="M52" s="224"/>
      <c r="N52" s="223"/>
      <c r="O52" s="223"/>
      <c r="P52" s="223"/>
      <c r="Q52" s="223"/>
      <c r="R52" s="224"/>
      <c r="S52" s="224"/>
      <c r="T52" s="224"/>
      <c r="U52" s="224"/>
      <c r="V52" s="224"/>
      <c r="W52" s="224"/>
      <c r="X52" s="224"/>
      <c r="Y52" s="213"/>
      <c r="Z52" s="213"/>
      <c r="AA52" s="213"/>
      <c r="AB52" s="213"/>
      <c r="AC52" s="213"/>
      <c r="AD52" s="213"/>
      <c r="AE52" s="213"/>
      <c r="AF52" s="213"/>
      <c r="AG52" s="213" t="s">
        <v>355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20"/>
      <c r="B53" s="221"/>
      <c r="C53" s="273" t="s">
        <v>840</v>
      </c>
      <c r="D53" s="268"/>
      <c r="E53" s="268"/>
      <c r="F53" s="268"/>
      <c r="G53" s="268"/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4"/>
      <c r="S53" s="224"/>
      <c r="T53" s="224"/>
      <c r="U53" s="224"/>
      <c r="V53" s="224"/>
      <c r="W53" s="224"/>
      <c r="X53" s="224"/>
      <c r="Y53" s="213"/>
      <c r="Z53" s="213"/>
      <c r="AA53" s="213"/>
      <c r="AB53" s="213"/>
      <c r="AC53" s="213"/>
      <c r="AD53" s="213"/>
      <c r="AE53" s="213"/>
      <c r="AF53" s="213"/>
      <c r="AG53" s="213" t="s">
        <v>355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42">
        <v>17</v>
      </c>
      <c r="B54" s="243" t="s">
        <v>845</v>
      </c>
      <c r="C54" s="258" t="s">
        <v>846</v>
      </c>
      <c r="D54" s="244" t="s">
        <v>381</v>
      </c>
      <c r="E54" s="245">
        <v>8</v>
      </c>
      <c r="F54" s="246"/>
      <c r="G54" s="247">
        <f>ROUND(E54*F54,2)</f>
        <v>0</v>
      </c>
      <c r="H54" s="246"/>
      <c r="I54" s="247">
        <f>ROUND(E54*H54,2)</f>
        <v>0</v>
      </c>
      <c r="J54" s="246"/>
      <c r="K54" s="247">
        <f>ROUND(E54*J54,2)</f>
        <v>0</v>
      </c>
      <c r="L54" s="247">
        <v>21</v>
      </c>
      <c r="M54" s="247">
        <f>G54*(1+L54/100)</f>
        <v>0</v>
      </c>
      <c r="N54" s="245">
        <v>2.48E-3</v>
      </c>
      <c r="O54" s="245">
        <f>ROUND(E54*N54,2)</f>
        <v>0.02</v>
      </c>
      <c r="P54" s="245">
        <v>0</v>
      </c>
      <c r="Q54" s="245">
        <f>ROUND(E54*P54,2)</f>
        <v>0</v>
      </c>
      <c r="R54" s="247" t="s">
        <v>830</v>
      </c>
      <c r="S54" s="247" t="s">
        <v>801</v>
      </c>
      <c r="T54" s="248" t="s">
        <v>801</v>
      </c>
      <c r="U54" s="224">
        <v>0.749</v>
      </c>
      <c r="V54" s="224">
        <f>ROUND(E54*U54,2)</f>
        <v>5.99</v>
      </c>
      <c r="W54" s="224"/>
      <c r="X54" s="224" t="s">
        <v>272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416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20"/>
      <c r="B55" s="221"/>
      <c r="C55" s="272" t="s">
        <v>831</v>
      </c>
      <c r="D55" s="267"/>
      <c r="E55" s="267"/>
      <c r="F55" s="267"/>
      <c r="G55" s="267"/>
      <c r="H55" s="224"/>
      <c r="I55" s="224"/>
      <c r="J55" s="224"/>
      <c r="K55" s="224"/>
      <c r="L55" s="224"/>
      <c r="M55" s="224"/>
      <c r="N55" s="223"/>
      <c r="O55" s="223"/>
      <c r="P55" s="223"/>
      <c r="Q55" s="223"/>
      <c r="R55" s="224"/>
      <c r="S55" s="224"/>
      <c r="T55" s="224"/>
      <c r="U55" s="224"/>
      <c r="V55" s="224"/>
      <c r="W55" s="224"/>
      <c r="X55" s="224"/>
      <c r="Y55" s="213"/>
      <c r="Z55" s="213"/>
      <c r="AA55" s="213"/>
      <c r="AB55" s="213"/>
      <c r="AC55" s="213"/>
      <c r="AD55" s="213"/>
      <c r="AE55" s="213"/>
      <c r="AF55" s="213"/>
      <c r="AG55" s="213" t="s">
        <v>827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73" t="s">
        <v>839</v>
      </c>
      <c r="D56" s="268"/>
      <c r="E56" s="268"/>
      <c r="F56" s="268"/>
      <c r="G56" s="268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13"/>
      <c r="Z56" s="213"/>
      <c r="AA56" s="213"/>
      <c r="AB56" s="213"/>
      <c r="AC56" s="213"/>
      <c r="AD56" s="213"/>
      <c r="AE56" s="213"/>
      <c r="AF56" s="213"/>
      <c r="AG56" s="213" t="s">
        <v>355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20"/>
      <c r="B57" s="221"/>
      <c r="C57" s="273" t="s">
        <v>840</v>
      </c>
      <c r="D57" s="268"/>
      <c r="E57" s="268"/>
      <c r="F57" s="268"/>
      <c r="G57" s="268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13"/>
      <c r="Z57" s="213"/>
      <c r="AA57" s="213"/>
      <c r="AB57" s="213"/>
      <c r="AC57" s="213"/>
      <c r="AD57" s="213"/>
      <c r="AE57" s="213"/>
      <c r="AF57" s="213"/>
      <c r="AG57" s="213" t="s">
        <v>355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49">
        <v>18</v>
      </c>
      <c r="B58" s="250" t="s">
        <v>847</v>
      </c>
      <c r="C58" s="260" t="s">
        <v>848</v>
      </c>
      <c r="D58" s="251" t="s">
        <v>381</v>
      </c>
      <c r="E58" s="252">
        <v>18</v>
      </c>
      <c r="F58" s="253"/>
      <c r="G58" s="254">
        <f>ROUND(E58*F58,2)</f>
        <v>0</v>
      </c>
      <c r="H58" s="253"/>
      <c r="I58" s="254">
        <f>ROUND(E58*H58,2)</f>
        <v>0</v>
      </c>
      <c r="J58" s="253"/>
      <c r="K58" s="254">
        <f>ROUND(E58*J58,2)</f>
        <v>0</v>
      </c>
      <c r="L58" s="254">
        <v>21</v>
      </c>
      <c r="M58" s="254">
        <f>G58*(1+L58/100)</f>
        <v>0</v>
      </c>
      <c r="N58" s="252">
        <v>0</v>
      </c>
      <c r="O58" s="252">
        <f>ROUND(E58*N58,2)</f>
        <v>0</v>
      </c>
      <c r="P58" s="252">
        <v>7.6480000000000006E-2</v>
      </c>
      <c r="Q58" s="252">
        <f>ROUND(E58*P58,2)</f>
        <v>1.38</v>
      </c>
      <c r="R58" s="254"/>
      <c r="S58" s="254" t="s">
        <v>414</v>
      </c>
      <c r="T58" s="255" t="s">
        <v>801</v>
      </c>
      <c r="U58" s="224">
        <v>1.4</v>
      </c>
      <c r="V58" s="224">
        <f>ROUND(E58*U58,2)</f>
        <v>25.2</v>
      </c>
      <c r="W58" s="224"/>
      <c r="X58" s="224" t="s">
        <v>272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416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49">
        <v>19</v>
      </c>
      <c r="B59" s="250" t="s">
        <v>849</v>
      </c>
      <c r="C59" s="260" t="s">
        <v>850</v>
      </c>
      <c r="D59" s="251" t="s">
        <v>388</v>
      </c>
      <c r="E59" s="252">
        <v>2</v>
      </c>
      <c r="F59" s="253"/>
      <c r="G59" s="254">
        <f>ROUND(E59*F59,2)</f>
        <v>0</v>
      </c>
      <c r="H59" s="253"/>
      <c r="I59" s="254">
        <f>ROUND(E59*H59,2)</f>
        <v>0</v>
      </c>
      <c r="J59" s="253"/>
      <c r="K59" s="254">
        <f>ROUND(E59*J59,2)</f>
        <v>0</v>
      </c>
      <c r="L59" s="254">
        <v>21</v>
      </c>
      <c r="M59" s="254">
        <f>G59*(1+L59/100)</f>
        <v>0</v>
      </c>
      <c r="N59" s="252">
        <v>2.4000000000000001E-4</v>
      </c>
      <c r="O59" s="252">
        <f>ROUND(E59*N59,2)</f>
        <v>0</v>
      </c>
      <c r="P59" s="252">
        <v>0</v>
      </c>
      <c r="Q59" s="252">
        <f>ROUND(E59*P59,2)</f>
        <v>0</v>
      </c>
      <c r="R59" s="254"/>
      <c r="S59" s="254" t="s">
        <v>414</v>
      </c>
      <c r="T59" s="255" t="s">
        <v>801</v>
      </c>
      <c r="U59" s="224">
        <v>0.37</v>
      </c>
      <c r="V59" s="224">
        <f>ROUND(E59*U59,2)</f>
        <v>0.74</v>
      </c>
      <c r="W59" s="224"/>
      <c r="X59" s="224" t="s">
        <v>272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416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49">
        <v>20</v>
      </c>
      <c r="B60" s="250" t="s">
        <v>851</v>
      </c>
      <c r="C60" s="260" t="s">
        <v>852</v>
      </c>
      <c r="D60" s="251" t="s">
        <v>388</v>
      </c>
      <c r="E60" s="252">
        <v>1</v>
      </c>
      <c r="F60" s="253"/>
      <c r="G60" s="254">
        <f>ROUND(E60*F60,2)</f>
        <v>0</v>
      </c>
      <c r="H60" s="253"/>
      <c r="I60" s="254">
        <f>ROUND(E60*H60,2)</f>
        <v>0</v>
      </c>
      <c r="J60" s="253"/>
      <c r="K60" s="254">
        <f>ROUND(E60*J60,2)</f>
        <v>0</v>
      </c>
      <c r="L60" s="254">
        <v>21</v>
      </c>
      <c r="M60" s="254">
        <f>G60*(1+L60/100)</f>
        <v>0</v>
      </c>
      <c r="N60" s="252">
        <v>4.4999999999999999E-4</v>
      </c>
      <c r="O60" s="252">
        <f>ROUND(E60*N60,2)</f>
        <v>0</v>
      </c>
      <c r="P60" s="252">
        <v>0</v>
      </c>
      <c r="Q60" s="252">
        <f>ROUND(E60*P60,2)</f>
        <v>0</v>
      </c>
      <c r="R60" s="254"/>
      <c r="S60" s="254" t="s">
        <v>414</v>
      </c>
      <c r="T60" s="255" t="s">
        <v>801</v>
      </c>
      <c r="U60" s="224">
        <v>0.42</v>
      </c>
      <c r="V60" s="224">
        <f>ROUND(E60*U60,2)</f>
        <v>0.42</v>
      </c>
      <c r="W60" s="224"/>
      <c r="X60" s="224" t="s">
        <v>272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416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49">
        <v>21</v>
      </c>
      <c r="B61" s="250" t="s">
        <v>853</v>
      </c>
      <c r="C61" s="260" t="s">
        <v>854</v>
      </c>
      <c r="D61" s="251" t="s">
        <v>388</v>
      </c>
      <c r="E61" s="252">
        <v>1</v>
      </c>
      <c r="F61" s="253"/>
      <c r="G61" s="254">
        <f>ROUND(E61*F61,2)</f>
        <v>0</v>
      </c>
      <c r="H61" s="253"/>
      <c r="I61" s="254">
        <f>ROUND(E61*H61,2)</f>
        <v>0</v>
      </c>
      <c r="J61" s="253"/>
      <c r="K61" s="254">
        <f>ROUND(E61*J61,2)</f>
        <v>0</v>
      </c>
      <c r="L61" s="254">
        <v>21</v>
      </c>
      <c r="M61" s="254">
        <f>G61*(1+L61/100)</f>
        <v>0</v>
      </c>
      <c r="N61" s="252">
        <v>9.1E-4</v>
      </c>
      <c r="O61" s="252">
        <f>ROUND(E61*N61,2)</f>
        <v>0</v>
      </c>
      <c r="P61" s="252">
        <v>0</v>
      </c>
      <c r="Q61" s="252">
        <f>ROUND(E61*P61,2)</f>
        <v>0</v>
      </c>
      <c r="R61" s="254"/>
      <c r="S61" s="254" t="s">
        <v>414</v>
      </c>
      <c r="T61" s="255" t="s">
        <v>801</v>
      </c>
      <c r="U61" s="224">
        <v>0.53</v>
      </c>
      <c r="V61" s="224">
        <f>ROUND(E61*U61,2)</f>
        <v>0.53</v>
      </c>
      <c r="W61" s="224"/>
      <c r="X61" s="224" t="s">
        <v>272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416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42">
        <v>22</v>
      </c>
      <c r="B62" s="243" t="s">
        <v>855</v>
      </c>
      <c r="C62" s="258" t="s">
        <v>856</v>
      </c>
      <c r="D62" s="244" t="s">
        <v>388</v>
      </c>
      <c r="E62" s="245">
        <v>2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21</v>
      </c>
      <c r="M62" s="247">
        <f>G62*(1+L62/100)</f>
        <v>0</v>
      </c>
      <c r="N62" s="245">
        <v>3.8000000000000002E-4</v>
      </c>
      <c r="O62" s="245">
        <f>ROUND(E62*N62,2)</f>
        <v>0</v>
      </c>
      <c r="P62" s="245">
        <v>0</v>
      </c>
      <c r="Q62" s="245">
        <f>ROUND(E62*P62,2)</f>
        <v>0</v>
      </c>
      <c r="R62" s="247"/>
      <c r="S62" s="247" t="s">
        <v>414</v>
      </c>
      <c r="T62" s="248" t="s">
        <v>801</v>
      </c>
      <c r="U62" s="224">
        <v>0.13</v>
      </c>
      <c r="V62" s="224">
        <f>ROUND(E62*U62,2)</f>
        <v>0.26</v>
      </c>
      <c r="W62" s="224"/>
      <c r="X62" s="224" t="s">
        <v>272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416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20">
        <v>23</v>
      </c>
      <c r="B63" s="221" t="s">
        <v>857</v>
      </c>
      <c r="C63" s="270" t="s">
        <v>858</v>
      </c>
      <c r="D63" s="222" t="s">
        <v>0</v>
      </c>
      <c r="E63" s="265"/>
      <c r="F63" s="225"/>
      <c r="G63" s="224">
        <f>ROUND(E63*F63,2)</f>
        <v>0</v>
      </c>
      <c r="H63" s="225"/>
      <c r="I63" s="224">
        <f>ROUND(E63*H63,2)</f>
        <v>0</v>
      </c>
      <c r="J63" s="225"/>
      <c r="K63" s="224">
        <f>ROUND(E63*J63,2)</f>
        <v>0</v>
      </c>
      <c r="L63" s="224">
        <v>21</v>
      </c>
      <c r="M63" s="224">
        <f>G63*(1+L63/100)</f>
        <v>0</v>
      </c>
      <c r="N63" s="223">
        <v>0</v>
      </c>
      <c r="O63" s="223">
        <f>ROUND(E63*N63,2)</f>
        <v>0</v>
      </c>
      <c r="P63" s="223">
        <v>0</v>
      </c>
      <c r="Q63" s="223">
        <f>ROUND(E63*P63,2)</f>
        <v>0</v>
      </c>
      <c r="R63" s="224" t="s">
        <v>830</v>
      </c>
      <c r="S63" s="224" t="s">
        <v>801</v>
      </c>
      <c r="T63" s="224" t="s">
        <v>801</v>
      </c>
      <c r="U63" s="224">
        <v>0</v>
      </c>
      <c r="V63" s="224">
        <f>ROUND(E63*U63,2)</f>
        <v>0</v>
      </c>
      <c r="W63" s="224"/>
      <c r="X63" s="224" t="s">
        <v>156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825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20"/>
      <c r="B64" s="221"/>
      <c r="C64" s="271" t="s">
        <v>859</v>
      </c>
      <c r="D64" s="266"/>
      <c r="E64" s="266"/>
      <c r="F64" s="266"/>
      <c r="G64" s="266"/>
      <c r="H64" s="224"/>
      <c r="I64" s="224"/>
      <c r="J64" s="224"/>
      <c r="K64" s="224"/>
      <c r="L64" s="224"/>
      <c r="M64" s="224"/>
      <c r="N64" s="223"/>
      <c r="O64" s="223"/>
      <c r="P64" s="223"/>
      <c r="Q64" s="223"/>
      <c r="R64" s="224"/>
      <c r="S64" s="224"/>
      <c r="T64" s="224"/>
      <c r="U64" s="224"/>
      <c r="V64" s="224"/>
      <c r="W64" s="224"/>
      <c r="X64" s="224"/>
      <c r="Y64" s="213"/>
      <c r="Z64" s="213"/>
      <c r="AA64" s="213"/>
      <c r="AB64" s="213"/>
      <c r="AC64" s="213"/>
      <c r="AD64" s="213"/>
      <c r="AE64" s="213"/>
      <c r="AF64" s="213"/>
      <c r="AG64" s="213" t="s">
        <v>827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ht="13" x14ac:dyDescent="0.25">
      <c r="A65" s="232" t="s">
        <v>265</v>
      </c>
      <c r="B65" s="233" t="s">
        <v>170</v>
      </c>
      <c r="C65" s="257" t="s">
        <v>171</v>
      </c>
      <c r="D65" s="234"/>
      <c r="E65" s="235"/>
      <c r="F65" s="236"/>
      <c r="G65" s="236">
        <f>SUMIF(AG66:AG115,"&lt;&gt;NOR",G66:G115)</f>
        <v>0</v>
      </c>
      <c r="H65" s="236"/>
      <c r="I65" s="236">
        <f>SUM(I66:I115)</f>
        <v>0</v>
      </c>
      <c r="J65" s="236"/>
      <c r="K65" s="236">
        <f>SUM(K66:K115)</f>
        <v>0</v>
      </c>
      <c r="L65" s="236"/>
      <c r="M65" s="236">
        <f>SUM(M66:M115)</f>
        <v>0</v>
      </c>
      <c r="N65" s="235"/>
      <c r="O65" s="235">
        <f>SUM(O66:O115)</f>
        <v>0.19</v>
      </c>
      <c r="P65" s="235"/>
      <c r="Q65" s="235">
        <f>SUM(Q66:Q115)</f>
        <v>0.03</v>
      </c>
      <c r="R65" s="236"/>
      <c r="S65" s="236"/>
      <c r="T65" s="237"/>
      <c r="U65" s="231"/>
      <c r="V65" s="231">
        <f>SUM(V66:V115)</f>
        <v>97.200000000000017</v>
      </c>
      <c r="W65" s="231"/>
      <c r="X65" s="231"/>
      <c r="AG65" t="s">
        <v>266</v>
      </c>
    </row>
    <row r="66" spans="1:60" outlineLevel="1" x14ac:dyDescent="0.25">
      <c r="A66" s="249">
        <v>24</v>
      </c>
      <c r="B66" s="250" t="s">
        <v>860</v>
      </c>
      <c r="C66" s="260" t="s">
        <v>861</v>
      </c>
      <c r="D66" s="251" t="s">
        <v>381</v>
      </c>
      <c r="E66" s="252">
        <v>96</v>
      </c>
      <c r="F66" s="253"/>
      <c r="G66" s="254">
        <f>ROUND(E66*F66,2)</f>
        <v>0</v>
      </c>
      <c r="H66" s="253"/>
      <c r="I66" s="254">
        <f>ROUND(E66*H66,2)</f>
        <v>0</v>
      </c>
      <c r="J66" s="253"/>
      <c r="K66" s="254">
        <f>ROUND(E66*J66,2)</f>
        <v>0</v>
      </c>
      <c r="L66" s="254">
        <v>21</v>
      </c>
      <c r="M66" s="254">
        <f>G66*(1+L66/100)</f>
        <v>0</v>
      </c>
      <c r="N66" s="252">
        <v>0</v>
      </c>
      <c r="O66" s="252">
        <f>ROUND(E66*N66,2)</f>
        <v>0</v>
      </c>
      <c r="P66" s="252">
        <v>2.9E-4</v>
      </c>
      <c r="Q66" s="252">
        <f>ROUND(E66*P66,2)</f>
        <v>0.03</v>
      </c>
      <c r="R66" s="254" t="s">
        <v>830</v>
      </c>
      <c r="S66" s="254" t="s">
        <v>801</v>
      </c>
      <c r="T66" s="255" t="s">
        <v>801</v>
      </c>
      <c r="U66" s="224">
        <v>8.3000000000000004E-2</v>
      </c>
      <c r="V66" s="224">
        <f>ROUND(E66*U66,2)</f>
        <v>7.97</v>
      </c>
      <c r="W66" s="224"/>
      <c r="X66" s="224" t="s">
        <v>272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416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ht="20" outlineLevel="1" x14ac:dyDescent="0.25">
      <c r="A67" s="242">
        <v>25</v>
      </c>
      <c r="B67" s="243" t="s">
        <v>862</v>
      </c>
      <c r="C67" s="258" t="s">
        <v>863</v>
      </c>
      <c r="D67" s="244" t="s">
        <v>381</v>
      </c>
      <c r="E67" s="245">
        <v>16.8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21</v>
      </c>
      <c r="M67" s="247">
        <f>G67*(1+L67/100)</f>
        <v>0</v>
      </c>
      <c r="N67" s="245">
        <v>4.2999999999999999E-4</v>
      </c>
      <c r="O67" s="245">
        <f>ROUND(E67*N67,2)</f>
        <v>0.01</v>
      </c>
      <c r="P67" s="245">
        <v>0</v>
      </c>
      <c r="Q67" s="245">
        <f>ROUND(E67*P67,2)</f>
        <v>0</v>
      </c>
      <c r="R67" s="247" t="s">
        <v>830</v>
      </c>
      <c r="S67" s="247" t="s">
        <v>801</v>
      </c>
      <c r="T67" s="248" t="s">
        <v>801</v>
      </c>
      <c r="U67" s="224">
        <v>0.28000000000000003</v>
      </c>
      <c r="V67" s="224">
        <f>ROUND(E67*U67,2)</f>
        <v>4.7</v>
      </c>
      <c r="W67" s="224"/>
      <c r="X67" s="224" t="s">
        <v>272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416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20"/>
      <c r="B68" s="221"/>
      <c r="C68" s="272" t="s">
        <v>864</v>
      </c>
      <c r="D68" s="267"/>
      <c r="E68" s="267"/>
      <c r="F68" s="267"/>
      <c r="G68" s="267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13"/>
      <c r="Z68" s="213"/>
      <c r="AA68" s="213"/>
      <c r="AB68" s="213"/>
      <c r="AC68" s="213"/>
      <c r="AD68" s="213"/>
      <c r="AE68" s="213"/>
      <c r="AF68" s="213"/>
      <c r="AG68" s="213" t="s">
        <v>827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20"/>
      <c r="B69" s="221"/>
      <c r="C69" s="273" t="s">
        <v>865</v>
      </c>
      <c r="D69" s="268"/>
      <c r="E69" s="268"/>
      <c r="F69" s="268"/>
      <c r="G69" s="268"/>
      <c r="H69" s="224"/>
      <c r="I69" s="224"/>
      <c r="J69" s="224"/>
      <c r="K69" s="224"/>
      <c r="L69" s="224"/>
      <c r="M69" s="224"/>
      <c r="N69" s="223"/>
      <c r="O69" s="223"/>
      <c r="P69" s="223"/>
      <c r="Q69" s="223"/>
      <c r="R69" s="224"/>
      <c r="S69" s="224"/>
      <c r="T69" s="224"/>
      <c r="U69" s="224"/>
      <c r="V69" s="224"/>
      <c r="W69" s="224"/>
      <c r="X69" s="224"/>
      <c r="Y69" s="213"/>
      <c r="Z69" s="213"/>
      <c r="AA69" s="213"/>
      <c r="AB69" s="213"/>
      <c r="AC69" s="213"/>
      <c r="AD69" s="213"/>
      <c r="AE69" s="213"/>
      <c r="AF69" s="213"/>
      <c r="AG69" s="213" t="s">
        <v>355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20" outlineLevel="1" x14ac:dyDescent="0.25">
      <c r="A70" s="242">
        <v>26</v>
      </c>
      <c r="B70" s="243" t="s">
        <v>866</v>
      </c>
      <c r="C70" s="258" t="s">
        <v>867</v>
      </c>
      <c r="D70" s="244" t="s">
        <v>381</v>
      </c>
      <c r="E70" s="245">
        <v>43.94</v>
      </c>
      <c r="F70" s="246"/>
      <c r="G70" s="247">
        <f>ROUND(E70*F70,2)</f>
        <v>0</v>
      </c>
      <c r="H70" s="246"/>
      <c r="I70" s="247">
        <f>ROUND(E70*H70,2)</f>
        <v>0</v>
      </c>
      <c r="J70" s="246"/>
      <c r="K70" s="247">
        <f>ROUND(E70*J70,2)</f>
        <v>0</v>
      </c>
      <c r="L70" s="247">
        <v>21</v>
      </c>
      <c r="M70" s="247">
        <f>G70*(1+L70/100)</f>
        <v>0</v>
      </c>
      <c r="N70" s="245">
        <v>5.2999999999999998E-4</v>
      </c>
      <c r="O70" s="245">
        <f>ROUND(E70*N70,2)</f>
        <v>0.02</v>
      </c>
      <c r="P70" s="245">
        <v>0</v>
      </c>
      <c r="Q70" s="245">
        <f>ROUND(E70*P70,2)</f>
        <v>0</v>
      </c>
      <c r="R70" s="247" t="s">
        <v>830</v>
      </c>
      <c r="S70" s="247" t="s">
        <v>801</v>
      </c>
      <c r="T70" s="248" t="s">
        <v>801</v>
      </c>
      <c r="U70" s="224">
        <v>0.3</v>
      </c>
      <c r="V70" s="224">
        <f>ROUND(E70*U70,2)</f>
        <v>13.18</v>
      </c>
      <c r="W70" s="224"/>
      <c r="X70" s="224" t="s">
        <v>272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416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20"/>
      <c r="B71" s="221"/>
      <c r="C71" s="272" t="s">
        <v>864</v>
      </c>
      <c r="D71" s="267"/>
      <c r="E71" s="267"/>
      <c r="F71" s="267"/>
      <c r="G71" s="267"/>
      <c r="H71" s="224"/>
      <c r="I71" s="224"/>
      <c r="J71" s="224"/>
      <c r="K71" s="224"/>
      <c r="L71" s="224"/>
      <c r="M71" s="224"/>
      <c r="N71" s="223"/>
      <c r="O71" s="223"/>
      <c r="P71" s="223"/>
      <c r="Q71" s="223"/>
      <c r="R71" s="224"/>
      <c r="S71" s="224"/>
      <c r="T71" s="224"/>
      <c r="U71" s="224"/>
      <c r="V71" s="224"/>
      <c r="W71" s="224"/>
      <c r="X71" s="224"/>
      <c r="Y71" s="213"/>
      <c r="Z71" s="213"/>
      <c r="AA71" s="213"/>
      <c r="AB71" s="213"/>
      <c r="AC71" s="213"/>
      <c r="AD71" s="213"/>
      <c r="AE71" s="213"/>
      <c r="AF71" s="213"/>
      <c r="AG71" s="213" t="s">
        <v>827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20"/>
      <c r="B72" s="221"/>
      <c r="C72" s="273" t="s">
        <v>868</v>
      </c>
      <c r="D72" s="268"/>
      <c r="E72" s="268"/>
      <c r="F72" s="268"/>
      <c r="G72" s="268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13"/>
      <c r="Z72" s="213"/>
      <c r="AA72" s="213"/>
      <c r="AB72" s="213"/>
      <c r="AC72" s="213"/>
      <c r="AD72" s="213"/>
      <c r="AE72" s="213"/>
      <c r="AF72" s="213"/>
      <c r="AG72" s="213" t="s">
        <v>355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20"/>
      <c r="B73" s="221"/>
      <c r="C73" s="273" t="s">
        <v>865</v>
      </c>
      <c r="D73" s="268"/>
      <c r="E73" s="268"/>
      <c r="F73" s="268"/>
      <c r="G73" s="268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13"/>
      <c r="Z73" s="213"/>
      <c r="AA73" s="213"/>
      <c r="AB73" s="213"/>
      <c r="AC73" s="213"/>
      <c r="AD73" s="213"/>
      <c r="AE73" s="213"/>
      <c r="AF73" s="213"/>
      <c r="AG73" s="213" t="s">
        <v>355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20" outlineLevel="1" x14ac:dyDescent="0.25">
      <c r="A74" s="242">
        <v>27</v>
      </c>
      <c r="B74" s="243" t="s">
        <v>869</v>
      </c>
      <c r="C74" s="258" t="s">
        <v>870</v>
      </c>
      <c r="D74" s="244" t="s">
        <v>381</v>
      </c>
      <c r="E74" s="245">
        <v>6</v>
      </c>
      <c r="F74" s="246"/>
      <c r="G74" s="247">
        <f>ROUND(E74*F74,2)</f>
        <v>0</v>
      </c>
      <c r="H74" s="246"/>
      <c r="I74" s="247">
        <f>ROUND(E74*H74,2)</f>
        <v>0</v>
      </c>
      <c r="J74" s="246"/>
      <c r="K74" s="247">
        <f>ROUND(E74*J74,2)</f>
        <v>0</v>
      </c>
      <c r="L74" s="247">
        <v>21</v>
      </c>
      <c r="M74" s="247">
        <f>G74*(1+L74/100)</f>
        <v>0</v>
      </c>
      <c r="N74" s="245">
        <v>7.2999999999999996E-4</v>
      </c>
      <c r="O74" s="245">
        <f>ROUND(E74*N74,2)</f>
        <v>0</v>
      </c>
      <c r="P74" s="245">
        <v>0</v>
      </c>
      <c r="Q74" s="245">
        <f>ROUND(E74*P74,2)</f>
        <v>0</v>
      </c>
      <c r="R74" s="247" t="s">
        <v>830</v>
      </c>
      <c r="S74" s="247" t="s">
        <v>801</v>
      </c>
      <c r="T74" s="248" t="s">
        <v>801</v>
      </c>
      <c r="U74" s="224">
        <v>0.33</v>
      </c>
      <c r="V74" s="224">
        <f>ROUND(E74*U74,2)</f>
        <v>1.98</v>
      </c>
      <c r="W74" s="224"/>
      <c r="X74" s="224" t="s">
        <v>272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416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20"/>
      <c r="B75" s="221"/>
      <c r="C75" s="272" t="s">
        <v>864</v>
      </c>
      <c r="D75" s="267"/>
      <c r="E75" s="267"/>
      <c r="F75" s="267"/>
      <c r="G75" s="267"/>
      <c r="H75" s="224"/>
      <c r="I75" s="224"/>
      <c r="J75" s="224"/>
      <c r="K75" s="224"/>
      <c r="L75" s="224"/>
      <c r="M75" s="224"/>
      <c r="N75" s="223"/>
      <c r="O75" s="223"/>
      <c r="P75" s="223"/>
      <c r="Q75" s="223"/>
      <c r="R75" s="224"/>
      <c r="S75" s="224"/>
      <c r="T75" s="224"/>
      <c r="U75" s="224"/>
      <c r="V75" s="224"/>
      <c r="W75" s="224"/>
      <c r="X75" s="224"/>
      <c r="Y75" s="213"/>
      <c r="Z75" s="213"/>
      <c r="AA75" s="213"/>
      <c r="AB75" s="213"/>
      <c r="AC75" s="213"/>
      <c r="AD75" s="213"/>
      <c r="AE75" s="213"/>
      <c r="AF75" s="213"/>
      <c r="AG75" s="213" t="s">
        <v>827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20"/>
      <c r="B76" s="221"/>
      <c r="C76" s="273" t="s">
        <v>868</v>
      </c>
      <c r="D76" s="268"/>
      <c r="E76" s="268"/>
      <c r="F76" s="268"/>
      <c r="G76" s="268"/>
      <c r="H76" s="224"/>
      <c r="I76" s="224"/>
      <c r="J76" s="224"/>
      <c r="K76" s="224"/>
      <c r="L76" s="224"/>
      <c r="M76" s="224"/>
      <c r="N76" s="223"/>
      <c r="O76" s="223"/>
      <c r="P76" s="223"/>
      <c r="Q76" s="223"/>
      <c r="R76" s="224"/>
      <c r="S76" s="224"/>
      <c r="T76" s="224"/>
      <c r="U76" s="224"/>
      <c r="V76" s="224"/>
      <c r="W76" s="224"/>
      <c r="X76" s="224"/>
      <c r="Y76" s="213"/>
      <c r="Z76" s="213"/>
      <c r="AA76" s="213"/>
      <c r="AB76" s="213"/>
      <c r="AC76" s="213"/>
      <c r="AD76" s="213"/>
      <c r="AE76" s="213"/>
      <c r="AF76" s="213"/>
      <c r="AG76" s="213" t="s">
        <v>355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73" t="s">
        <v>865</v>
      </c>
      <c r="D77" s="268"/>
      <c r="E77" s="268"/>
      <c r="F77" s="268"/>
      <c r="G77" s="268"/>
      <c r="H77" s="224"/>
      <c r="I77" s="224"/>
      <c r="J77" s="224"/>
      <c r="K77" s="224"/>
      <c r="L77" s="224"/>
      <c r="M77" s="224"/>
      <c r="N77" s="223"/>
      <c r="O77" s="223"/>
      <c r="P77" s="223"/>
      <c r="Q77" s="223"/>
      <c r="R77" s="224"/>
      <c r="S77" s="224"/>
      <c r="T77" s="224"/>
      <c r="U77" s="224"/>
      <c r="V77" s="224"/>
      <c r="W77" s="224"/>
      <c r="X77" s="224"/>
      <c r="Y77" s="213"/>
      <c r="Z77" s="213"/>
      <c r="AA77" s="213"/>
      <c r="AB77" s="213"/>
      <c r="AC77" s="213"/>
      <c r="AD77" s="213"/>
      <c r="AE77" s="213"/>
      <c r="AF77" s="213"/>
      <c r="AG77" s="213" t="s">
        <v>355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ht="20" outlineLevel="1" x14ac:dyDescent="0.25">
      <c r="A78" s="242">
        <v>28</v>
      </c>
      <c r="B78" s="243" t="s">
        <v>871</v>
      </c>
      <c r="C78" s="258" t="s">
        <v>872</v>
      </c>
      <c r="D78" s="244" t="s">
        <v>381</v>
      </c>
      <c r="E78" s="245">
        <v>38</v>
      </c>
      <c r="F78" s="246"/>
      <c r="G78" s="247">
        <f>ROUND(E78*F78,2)</f>
        <v>0</v>
      </c>
      <c r="H78" s="246"/>
      <c r="I78" s="247">
        <f>ROUND(E78*H78,2)</f>
        <v>0</v>
      </c>
      <c r="J78" s="246"/>
      <c r="K78" s="247">
        <f>ROUND(E78*J78,2)</f>
        <v>0</v>
      </c>
      <c r="L78" s="247">
        <v>21</v>
      </c>
      <c r="M78" s="247">
        <f>G78*(1+L78/100)</f>
        <v>0</v>
      </c>
      <c r="N78" s="245">
        <v>1.0200000000000001E-3</v>
      </c>
      <c r="O78" s="245">
        <f>ROUND(E78*N78,2)</f>
        <v>0.04</v>
      </c>
      <c r="P78" s="245">
        <v>0</v>
      </c>
      <c r="Q78" s="245">
        <f>ROUND(E78*P78,2)</f>
        <v>0</v>
      </c>
      <c r="R78" s="247" t="s">
        <v>830</v>
      </c>
      <c r="S78" s="247" t="s">
        <v>801</v>
      </c>
      <c r="T78" s="248" t="s">
        <v>801</v>
      </c>
      <c r="U78" s="224">
        <v>0.38</v>
      </c>
      <c r="V78" s="224">
        <f>ROUND(E78*U78,2)</f>
        <v>14.44</v>
      </c>
      <c r="W78" s="224"/>
      <c r="X78" s="224" t="s">
        <v>272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416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20"/>
      <c r="B79" s="221"/>
      <c r="C79" s="272" t="s">
        <v>864</v>
      </c>
      <c r="D79" s="267"/>
      <c r="E79" s="267"/>
      <c r="F79" s="267"/>
      <c r="G79" s="267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13"/>
      <c r="Z79" s="213"/>
      <c r="AA79" s="213"/>
      <c r="AB79" s="213"/>
      <c r="AC79" s="213"/>
      <c r="AD79" s="213"/>
      <c r="AE79" s="213"/>
      <c r="AF79" s="213"/>
      <c r="AG79" s="213" t="s">
        <v>827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20"/>
      <c r="B80" s="221"/>
      <c r="C80" s="273" t="s">
        <v>868</v>
      </c>
      <c r="D80" s="268"/>
      <c r="E80" s="268"/>
      <c r="F80" s="268"/>
      <c r="G80" s="268"/>
      <c r="H80" s="224"/>
      <c r="I80" s="224"/>
      <c r="J80" s="224"/>
      <c r="K80" s="224"/>
      <c r="L80" s="224"/>
      <c r="M80" s="224"/>
      <c r="N80" s="223"/>
      <c r="O80" s="223"/>
      <c r="P80" s="223"/>
      <c r="Q80" s="223"/>
      <c r="R80" s="224"/>
      <c r="S80" s="224"/>
      <c r="T80" s="224"/>
      <c r="U80" s="224"/>
      <c r="V80" s="224"/>
      <c r="W80" s="224"/>
      <c r="X80" s="224"/>
      <c r="Y80" s="213"/>
      <c r="Z80" s="213"/>
      <c r="AA80" s="213"/>
      <c r="AB80" s="213"/>
      <c r="AC80" s="213"/>
      <c r="AD80" s="213"/>
      <c r="AE80" s="213"/>
      <c r="AF80" s="213"/>
      <c r="AG80" s="213" t="s">
        <v>355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20"/>
      <c r="B81" s="221"/>
      <c r="C81" s="273" t="s">
        <v>865</v>
      </c>
      <c r="D81" s="268"/>
      <c r="E81" s="268"/>
      <c r="F81" s="268"/>
      <c r="G81" s="268"/>
      <c r="H81" s="224"/>
      <c r="I81" s="224"/>
      <c r="J81" s="224"/>
      <c r="K81" s="224"/>
      <c r="L81" s="224"/>
      <c r="M81" s="224"/>
      <c r="N81" s="223"/>
      <c r="O81" s="223"/>
      <c r="P81" s="223"/>
      <c r="Q81" s="223"/>
      <c r="R81" s="224"/>
      <c r="S81" s="224"/>
      <c r="T81" s="224"/>
      <c r="U81" s="224"/>
      <c r="V81" s="224"/>
      <c r="W81" s="224"/>
      <c r="X81" s="224"/>
      <c r="Y81" s="213"/>
      <c r="Z81" s="213"/>
      <c r="AA81" s="213"/>
      <c r="AB81" s="213"/>
      <c r="AC81" s="213"/>
      <c r="AD81" s="213"/>
      <c r="AE81" s="213"/>
      <c r="AF81" s="213"/>
      <c r="AG81" s="213" t="s">
        <v>355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ht="20" outlineLevel="1" x14ac:dyDescent="0.25">
      <c r="A82" s="242">
        <v>29</v>
      </c>
      <c r="B82" s="243" t="s">
        <v>873</v>
      </c>
      <c r="C82" s="258" t="s">
        <v>874</v>
      </c>
      <c r="D82" s="244" t="s">
        <v>381</v>
      </c>
      <c r="E82" s="245">
        <v>19.8</v>
      </c>
      <c r="F82" s="246"/>
      <c r="G82" s="247">
        <f>ROUND(E82*F82,2)</f>
        <v>0</v>
      </c>
      <c r="H82" s="246"/>
      <c r="I82" s="247">
        <f>ROUND(E82*H82,2)</f>
        <v>0</v>
      </c>
      <c r="J82" s="246"/>
      <c r="K82" s="247">
        <f>ROUND(E82*J82,2)</f>
        <v>0</v>
      </c>
      <c r="L82" s="247">
        <v>21</v>
      </c>
      <c r="M82" s="247">
        <f>G82*(1+L82/100)</f>
        <v>0</v>
      </c>
      <c r="N82" s="245">
        <v>1.3799999999999999E-3</v>
      </c>
      <c r="O82" s="245">
        <f>ROUND(E82*N82,2)</f>
        <v>0.03</v>
      </c>
      <c r="P82" s="245">
        <v>0</v>
      </c>
      <c r="Q82" s="245">
        <f>ROUND(E82*P82,2)</f>
        <v>0</v>
      </c>
      <c r="R82" s="247" t="s">
        <v>830</v>
      </c>
      <c r="S82" s="247" t="s">
        <v>801</v>
      </c>
      <c r="T82" s="248" t="s">
        <v>801</v>
      </c>
      <c r="U82" s="224">
        <v>0.48</v>
      </c>
      <c r="V82" s="224">
        <f>ROUND(E82*U82,2)</f>
        <v>9.5</v>
      </c>
      <c r="W82" s="224"/>
      <c r="X82" s="224" t="s">
        <v>272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416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20"/>
      <c r="B83" s="221"/>
      <c r="C83" s="272" t="s">
        <v>864</v>
      </c>
      <c r="D83" s="267"/>
      <c r="E83" s="267"/>
      <c r="F83" s="267"/>
      <c r="G83" s="267"/>
      <c r="H83" s="224"/>
      <c r="I83" s="224"/>
      <c r="J83" s="224"/>
      <c r="K83" s="224"/>
      <c r="L83" s="224"/>
      <c r="M83" s="224"/>
      <c r="N83" s="223"/>
      <c r="O83" s="223"/>
      <c r="P83" s="223"/>
      <c r="Q83" s="223"/>
      <c r="R83" s="224"/>
      <c r="S83" s="224"/>
      <c r="T83" s="224"/>
      <c r="U83" s="224"/>
      <c r="V83" s="224"/>
      <c r="W83" s="224"/>
      <c r="X83" s="224"/>
      <c r="Y83" s="213"/>
      <c r="Z83" s="213"/>
      <c r="AA83" s="213"/>
      <c r="AB83" s="213"/>
      <c r="AC83" s="213"/>
      <c r="AD83" s="213"/>
      <c r="AE83" s="213"/>
      <c r="AF83" s="213"/>
      <c r="AG83" s="213" t="s">
        <v>827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20"/>
      <c r="B84" s="221"/>
      <c r="C84" s="273" t="s">
        <v>868</v>
      </c>
      <c r="D84" s="268"/>
      <c r="E84" s="268"/>
      <c r="F84" s="268"/>
      <c r="G84" s="268"/>
      <c r="H84" s="224"/>
      <c r="I84" s="224"/>
      <c r="J84" s="224"/>
      <c r="K84" s="224"/>
      <c r="L84" s="224"/>
      <c r="M84" s="224"/>
      <c r="N84" s="223"/>
      <c r="O84" s="223"/>
      <c r="P84" s="223"/>
      <c r="Q84" s="223"/>
      <c r="R84" s="224"/>
      <c r="S84" s="224"/>
      <c r="T84" s="224"/>
      <c r="U84" s="224"/>
      <c r="V84" s="224"/>
      <c r="W84" s="224"/>
      <c r="X84" s="224"/>
      <c r="Y84" s="213"/>
      <c r="Z84" s="213"/>
      <c r="AA84" s="213"/>
      <c r="AB84" s="213"/>
      <c r="AC84" s="213"/>
      <c r="AD84" s="213"/>
      <c r="AE84" s="213"/>
      <c r="AF84" s="213"/>
      <c r="AG84" s="213" t="s">
        <v>355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20"/>
      <c r="B85" s="221"/>
      <c r="C85" s="273" t="s">
        <v>865</v>
      </c>
      <c r="D85" s="268"/>
      <c r="E85" s="268"/>
      <c r="F85" s="268"/>
      <c r="G85" s="268"/>
      <c r="H85" s="224"/>
      <c r="I85" s="224"/>
      <c r="J85" s="224"/>
      <c r="K85" s="224"/>
      <c r="L85" s="224"/>
      <c r="M85" s="224"/>
      <c r="N85" s="223"/>
      <c r="O85" s="223"/>
      <c r="P85" s="223"/>
      <c r="Q85" s="223"/>
      <c r="R85" s="224"/>
      <c r="S85" s="224"/>
      <c r="T85" s="224"/>
      <c r="U85" s="224"/>
      <c r="V85" s="224"/>
      <c r="W85" s="224"/>
      <c r="X85" s="224"/>
      <c r="Y85" s="213"/>
      <c r="Z85" s="213"/>
      <c r="AA85" s="213"/>
      <c r="AB85" s="213"/>
      <c r="AC85" s="213"/>
      <c r="AD85" s="213"/>
      <c r="AE85" s="213"/>
      <c r="AF85" s="213"/>
      <c r="AG85" s="213" t="s">
        <v>355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ht="20" outlineLevel="1" x14ac:dyDescent="0.25">
      <c r="A86" s="242">
        <v>30</v>
      </c>
      <c r="B86" s="243" t="s">
        <v>875</v>
      </c>
      <c r="C86" s="258" t="s">
        <v>876</v>
      </c>
      <c r="D86" s="244" t="s">
        <v>381</v>
      </c>
      <c r="E86" s="245">
        <v>37.6</v>
      </c>
      <c r="F86" s="246"/>
      <c r="G86" s="247">
        <f>ROUND(E86*F86,2)</f>
        <v>0</v>
      </c>
      <c r="H86" s="246"/>
      <c r="I86" s="247">
        <f>ROUND(E86*H86,2)</f>
        <v>0</v>
      </c>
      <c r="J86" s="246"/>
      <c r="K86" s="247">
        <f>ROUND(E86*J86,2)</f>
        <v>0</v>
      </c>
      <c r="L86" s="247">
        <v>21</v>
      </c>
      <c r="M86" s="247">
        <f>G86*(1+L86/100)</f>
        <v>0</v>
      </c>
      <c r="N86" s="245">
        <v>2.0999999999999999E-3</v>
      </c>
      <c r="O86" s="245">
        <f>ROUND(E86*N86,2)</f>
        <v>0.08</v>
      </c>
      <c r="P86" s="245">
        <v>0</v>
      </c>
      <c r="Q86" s="245">
        <f>ROUND(E86*P86,2)</f>
        <v>0</v>
      </c>
      <c r="R86" s="247" t="s">
        <v>830</v>
      </c>
      <c r="S86" s="247" t="s">
        <v>801</v>
      </c>
      <c r="T86" s="248" t="s">
        <v>801</v>
      </c>
      <c r="U86" s="224">
        <v>0.56179999999999997</v>
      </c>
      <c r="V86" s="224">
        <f>ROUND(E86*U86,2)</f>
        <v>21.12</v>
      </c>
      <c r="W86" s="224"/>
      <c r="X86" s="224" t="s">
        <v>272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416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20"/>
      <c r="B87" s="221"/>
      <c r="C87" s="272" t="s">
        <v>864</v>
      </c>
      <c r="D87" s="267"/>
      <c r="E87" s="267"/>
      <c r="F87" s="267"/>
      <c r="G87" s="267"/>
      <c r="H87" s="224"/>
      <c r="I87" s="224"/>
      <c r="J87" s="224"/>
      <c r="K87" s="224"/>
      <c r="L87" s="224"/>
      <c r="M87" s="224"/>
      <c r="N87" s="223"/>
      <c r="O87" s="223"/>
      <c r="P87" s="223"/>
      <c r="Q87" s="223"/>
      <c r="R87" s="224"/>
      <c r="S87" s="224"/>
      <c r="T87" s="224"/>
      <c r="U87" s="224"/>
      <c r="V87" s="224"/>
      <c r="W87" s="224"/>
      <c r="X87" s="224"/>
      <c r="Y87" s="213"/>
      <c r="Z87" s="213"/>
      <c r="AA87" s="213"/>
      <c r="AB87" s="213"/>
      <c r="AC87" s="213"/>
      <c r="AD87" s="213"/>
      <c r="AE87" s="213"/>
      <c r="AF87" s="213"/>
      <c r="AG87" s="213" t="s">
        <v>827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20"/>
      <c r="B88" s="221"/>
      <c r="C88" s="273" t="s">
        <v>868</v>
      </c>
      <c r="D88" s="268"/>
      <c r="E88" s="268"/>
      <c r="F88" s="268"/>
      <c r="G88" s="268"/>
      <c r="H88" s="224"/>
      <c r="I88" s="224"/>
      <c r="J88" s="224"/>
      <c r="K88" s="224"/>
      <c r="L88" s="224"/>
      <c r="M88" s="224"/>
      <c r="N88" s="223"/>
      <c r="O88" s="223"/>
      <c r="P88" s="223"/>
      <c r="Q88" s="223"/>
      <c r="R88" s="224"/>
      <c r="S88" s="224"/>
      <c r="T88" s="224"/>
      <c r="U88" s="224"/>
      <c r="V88" s="224"/>
      <c r="W88" s="224"/>
      <c r="X88" s="224"/>
      <c r="Y88" s="213"/>
      <c r="Z88" s="213"/>
      <c r="AA88" s="213"/>
      <c r="AB88" s="213"/>
      <c r="AC88" s="213"/>
      <c r="AD88" s="213"/>
      <c r="AE88" s="213"/>
      <c r="AF88" s="213"/>
      <c r="AG88" s="213" t="s">
        <v>355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20"/>
      <c r="B89" s="221"/>
      <c r="C89" s="273" t="s">
        <v>865</v>
      </c>
      <c r="D89" s="268"/>
      <c r="E89" s="268"/>
      <c r="F89" s="268"/>
      <c r="G89" s="268"/>
      <c r="H89" s="224"/>
      <c r="I89" s="224"/>
      <c r="J89" s="224"/>
      <c r="K89" s="224"/>
      <c r="L89" s="224"/>
      <c r="M89" s="224"/>
      <c r="N89" s="223"/>
      <c r="O89" s="223"/>
      <c r="P89" s="223"/>
      <c r="Q89" s="223"/>
      <c r="R89" s="224"/>
      <c r="S89" s="224"/>
      <c r="T89" s="224"/>
      <c r="U89" s="224"/>
      <c r="V89" s="224"/>
      <c r="W89" s="224"/>
      <c r="X89" s="224"/>
      <c r="Y89" s="213"/>
      <c r="Z89" s="213"/>
      <c r="AA89" s="213"/>
      <c r="AB89" s="213"/>
      <c r="AC89" s="213"/>
      <c r="AD89" s="213"/>
      <c r="AE89" s="213"/>
      <c r="AF89" s="213"/>
      <c r="AG89" s="213" t="s">
        <v>355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49">
        <v>31</v>
      </c>
      <c r="B90" s="250" t="s">
        <v>877</v>
      </c>
      <c r="C90" s="260" t="s">
        <v>878</v>
      </c>
      <c r="D90" s="251" t="s">
        <v>388</v>
      </c>
      <c r="E90" s="252">
        <v>19</v>
      </c>
      <c r="F90" s="253"/>
      <c r="G90" s="254">
        <f>ROUND(E90*F90,2)</f>
        <v>0</v>
      </c>
      <c r="H90" s="253"/>
      <c r="I90" s="254">
        <f>ROUND(E90*H90,2)</f>
        <v>0</v>
      </c>
      <c r="J90" s="253"/>
      <c r="K90" s="254">
        <f>ROUND(E90*J90,2)</f>
        <v>0</v>
      </c>
      <c r="L90" s="254">
        <v>21</v>
      </c>
      <c r="M90" s="254">
        <f>G90*(1+L90/100)</f>
        <v>0</v>
      </c>
      <c r="N90" s="252">
        <v>0</v>
      </c>
      <c r="O90" s="252">
        <f>ROUND(E90*N90,2)</f>
        <v>0</v>
      </c>
      <c r="P90" s="252">
        <v>0</v>
      </c>
      <c r="Q90" s="252">
        <f>ROUND(E90*P90,2)</f>
        <v>0</v>
      </c>
      <c r="R90" s="254" t="s">
        <v>830</v>
      </c>
      <c r="S90" s="254" t="s">
        <v>801</v>
      </c>
      <c r="T90" s="255" t="s">
        <v>801</v>
      </c>
      <c r="U90" s="224">
        <v>0.43</v>
      </c>
      <c r="V90" s="224">
        <f>ROUND(E90*U90,2)</f>
        <v>8.17</v>
      </c>
      <c r="W90" s="224"/>
      <c r="X90" s="224" t="s">
        <v>272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416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49">
        <v>32</v>
      </c>
      <c r="B91" s="250" t="s">
        <v>879</v>
      </c>
      <c r="C91" s="260" t="s">
        <v>880</v>
      </c>
      <c r="D91" s="251" t="s">
        <v>388</v>
      </c>
      <c r="E91" s="252">
        <v>1</v>
      </c>
      <c r="F91" s="253"/>
      <c r="G91" s="254">
        <f>ROUND(E91*F91,2)</f>
        <v>0</v>
      </c>
      <c r="H91" s="253"/>
      <c r="I91" s="254">
        <f>ROUND(E91*H91,2)</f>
        <v>0</v>
      </c>
      <c r="J91" s="253"/>
      <c r="K91" s="254">
        <f>ROUND(E91*J91,2)</f>
        <v>0</v>
      </c>
      <c r="L91" s="254">
        <v>21</v>
      </c>
      <c r="M91" s="254">
        <f>G91*(1+L91/100)</f>
        <v>0</v>
      </c>
      <c r="N91" s="252">
        <v>2.7E-4</v>
      </c>
      <c r="O91" s="252">
        <f>ROUND(E91*N91,2)</f>
        <v>0</v>
      </c>
      <c r="P91" s="252">
        <v>0</v>
      </c>
      <c r="Q91" s="252">
        <f>ROUND(E91*P91,2)</f>
        <v>0</v>
      </c>
      <c r="R91" s="254" t="s">
        <v>830</v>
      </c>
      <c r="S91" s="254" t="s">
        <v>801</v>
      </c>
      <c r="T91" s="255" t="s">
        <v>801</v>
      </c>
      <c r="U91" s="224">
        <v>0.22700000000000001</v>
      </c>
      <c r="V91" s="224">
        <f>ROUND(E91*U91,2)</f>
        <v>0.23</v>
      </c>
      <c r="W91" s="224"/>
      <c r="X91" s="224" t="s">
        <v>272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416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49">
        <v>33</v>
      </c>
      <c r="B92" s="250" t="s">
        <v>881</v>
      </c>
      <c r="C92" s="260" t="s">
        <v>882</v>
      </c>
      <c r="D92" s="251" t="s">
        <v>388</v>
      </c>
      <c r="E92" s="252">
        <v>1</v>
      </c>
      <c r="F92" s="253"/>
      <c r="G92" s="254">
        <f>ROUND(E92*F92,2)</f>
        <v>0</v>
      </c>
      <c r="H92" s="253"/>
      <c r="I92" s="254">
        <f>ROUND(E92*H92,2)</f>
        <v>0</v>
      </c>
      <c r="J92" s="253"/>
      <c r="K92" s="254">
        <f>ROUND(E92*J92,2)</f>
        <v>0</v>
      </c>
      <c r="L92" s="254">
        <v>21</v>
      </c>
      <c r="M92" s="254">
        <f>G92*(1+L92/100)</f>
        <v>0</v>
      </c>
      <c r="N92" s="252">
        <v>1.8E-3</v>
      </c>
      <c r="O92" s="252">
        <f>ROUND(E92*N92,2)</f>
        <v>0</v>
      </c>
      <c r="P92" s="252">
        <v>0</v>
      </c>
      <c r="Q92" s="252">
        <f>ROUND(E92*P92,2)</f>
        <v>0</v>
      </c>
      <c r="R92" s="254" t="s">
        <v>830</v>
      </c>
      <c r="S92" s="254" t="s">
        <v>801</v>
      </c>
      <c r="T92" s="255" t="s">
        <v>801</v>
      </c>
      <c r="U92" s="224">
        <v>0.16500000000000001</v>
      </c>
      <c r="V92" s="224">
        <f>ROUND(E92*U92,2)</f>
        <v>0.17</v>
      </c>
      <c r="W92" s="224"/>
      <c r="X92" s="224" t="s">
        <v>272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416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49">
        <v>34</v>
      </c>
      <c r="B93" s="250" t="s">
        <v>883</v>
      </c>
      <c r="C93" s="260" t="s">
        <v>884</v>
      </c>
      <c r="D93" s="251" t="s">
        <v>388</v>
      </c>
      <c r="E93" s="252">
        <v>5</v>
      </c>
      <c r="F93" s="253"/>
      <c r="G93" s="254">
        <f>ROUND(E93*F93,2)</f>
        <v>0</v>
      </c>
      <c r="H93" s="253"/>
      <c r="I93" s="254">
        <f>ROUND(E93*H93,2)</f>
        <v>0</v>
      </c>
      <c r="J93" s="253"/>
      <c r="K93" s="254">
        <f>ROUND(E93*J93,2)</f>
        <v>0</v>
      </c>
      <c r="L93" s="254">
        <v>21</v>
      </c>
      <c r="M93" s="254">
        <f>G93*(1+L93/100)</f>
        <v>0</v>
      </c>
      <c r="N93" s="252">
        <v>3.1E-4</v>
      </c>
      <c r="O93" s="252">
        <f>ROUND(E93*N93,2)</f>
        <v>0</v>
      </c>
      <c r="P93" s="252">
        <v>0</v>
      </c>
      <c r="Q93" s="252">
        <f>ROUND(E93*P93,2)</f>
        <v>0</v>
      </c>
      <c r="R93" s="254" t="s">
        <v>830</v>
      </c>
      <c r="S93" s="254" t="s">
        <v>801</v>
      </c>
      <c r="T93" s="255" t="s">
        <v>801</v>
      </c>
      <c r="U93" s="224">
        <v>0.20699999999999999</v>
      </c>
      <c r="V93" s="224">
        <f>ROUND(E93*U93,2)</f>
        <v>1.04</v>
      </c>
      <c r="W93" s="224"/>
      <c r="X93" s="224" t="s">
        <v>272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416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49">
        <v>35</v>
      </c>
      <c r="B94" s="250" t="s">
        <v>885</v>
      </c>
      <c r="C94" s="260" t="s">
        <v>886</v>
      </c>
      <c r="D94" s="251" t="s">
        <v>388</v>
      </c>
      <c r="E94" s="252">
        <v>6</v>
      </c>
      <c r="F94" s="253"/>
      <c r="G94" s="254">
        <f>ROUND(E94*F94,2)</f>
        <v>0</v>
      </c>
      <c r="H94" s="253"/>
      <c r="I94" s="254">
        <f>ROUND(E94*H94,2)</f>
        <v>0</v>
      </c>
      <c r="J94" s="253"/>
      <c r="K94" s="254">
        <f>ROUND(E94*J94,2)</f>
        <v>0</v>
      </c>
      <c r="L94" s="254">
        <v>21</v>
      </c>
      <c r="M94" s="254">
        <f>G94*(1+L94/100)</f>
        <v>0</v>
      </c>
      <c r="N94" s="252">
        <v>6.8000000000000005E-4</v>
      </c>
      <c r="O94" s="252">
        <f>ROUND(E94*N94,2)</f>
        <v>0</v>
      </c>
      <c r="P94" s="252">
        <v>0</v>
      </c>
      <c r="Q94" s="252">
        <f>ROUND(E94*P94,2)</f>
        <v>0</v>
      </c>
      <c r="R94" s="254" t="s">
        <v>830</v>
      </c>
      <c r="S94" s="254" t="s">
        <v>801</v>
      </c>
      <c r="T94" s="255" t="s">
        <v>801</v>
      </c>
      <c r="U94" s="224">
        <v>0.26900000000000002</v>
      </c>
      <c r="V94" s="224">
        <f>ROUND(E94*U94,2)</f>
        <v>1.61</v>
      </c>
      <c r="W94" s="224"/>
      <c r="X94" s="224" t="s">
        <v>272</v>
      </c>
      <c r="Y94" s="213"/>
      <c r="Z94" s="213"/>
      <c r="AA94" s="213"/>
      <c r="AB94" s="213"/>
      <c r="AC94" s="213"/>
      <c r="AD94" s="213"/>
      <c r="AE94" s="213"/>
      <c r="AF94" s="213"/>
      <c r="AG94" s="213" t="s">
        <v>416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5">
      <c r="A95" s="249">
        <v>36</v>
      </c>
      <c r="B95" s="250" t="s">
        <v>887</v>
      </c>
      <c r="C95" s="260" t="s">
        <v>888</v>
      </c>
      <c r="D95" s="251" t="s">
        <v>388</v>
      </c>
      <c r="E95" s="252">
        <v>4</v>
      </c>
      <c r="F95" s="253"/>
      <c r="G95" s="254">
        <f>ROUND(E95*F95,2)</f>
        <v>0</v>
      </c>
      <c r="H95" s="253"/>
      <c r="I95" s="254">
        <f>ROUND(E95*H95,2)</f>
        <v>0</v>
      </c>
      <c r="J95" s="253"/>
      <c r="K95" s="254">
        <f>ROUND(E95*J95,2)</f>
        <v>0</v>
      </c>
      <c r="L95" s="254">
        <v>21</v>
      </c>
      <c r="M95" s="254">
        <f>G95*(1+L95/100)</f>
        <v>0</v>
      </c>
      <c r="N95" s="252">
        <v>1.0399999999999999E-3</v>
      </c>
      <c r="O95" s="252">
        <f>ROUND(E95*N95,2)</f>
        <v>0</v>
      </c>
      <c r="P95" s="252">
        <v>0</v>
      </c>
      <c r="Q95" s="252">
        <f>ROUND(E95*P95,2)</f>
        <v>0</v>
      </c>
      <c r="R95" s="254" t="s">
        <v>830</v>
      </c>
      <c r="S95" s="254" t="s">
        <v>801</v>
      </c>
      <c r="T95" s="255" t="s">
        <v>801</v>
      </c>
      <c r="U95" s="224">
        <v>0.35099999999999998</v>
      </c>
      <c r="V95" s="224">
        <f>ROUND(E95*U95,2)</f>
        <v>1.4</v>
      </c>
      <c r="W95" s="224"/>
      <c r="X95" s="224" t="s">
        <v>272</v>
      </c>
      <c r="Y95" s="213"/>
      <c r="Z95" s="213"/>
      <c r="AA95" s="213"/>
      <c r="AB95" s="213"/>
      <c r="AC95" s="213"/>
      <c r="AD95" s="213"/>
      <c r="AE95" s="213"/>
      <c r="AF95" s="213"/>
      <c r="AG95" s="213" t="s">
        <v>416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49">
        <v>37</v>
      </c>
      <c r="B96" s="250" t="s">
        <v>889</v>
      </c>
      <c r="C96" s="260" t="s">
        <v>890</v>
      </c>
      <c r="D96" s="251" t="s">
        <v>388</v>
      </c>
      <c r="E96" s="252">
        <v>3</v>
      </c>
      <c r="F96" s="253"/>
      <c r="G96" s="254">
        <f>ROUND(E96*F96,2)</f>
        <v>0</v>
      </c>
      <c r="H96" s="253"/>
      <c r="I96" s="254">
        <f>ROUND(E96*H96,2)</f>
        <v>0</v>
      </c>
      <c r="J96" s="253"/>
      <c r="K96" s="254">
        <f>ROUND(E96*J96,2)</f>
        <v>0</v>
      </c>
      <c r="L96" s="254">
        <v>21</v>
      </c>
      <c r="M96" s="254">
        <f>G96*(1+L96/100)</f>
        <v>0</v>
      </c>
      <c r="N96" s="252">
        <v>1.6299999999999999E-3</v>
      </c>
      <c r="O96" s="252">
        <f>ROUND(E96*N96,2)</f>
        <v>0</v>
      </c>
      <c r="P96" s="252">
        <v>0</v>
      </c>
      <c r="Q96" s="252">
        <f>ROUND(E96*P96,2)</f>
        <v>0</v>
      </c>
      <c r="R96" s="254" t="s">
        <v>830</v>
      </c>
      <c r="S96" s="254" t="s">
        <v>801</v>
      </c>
      <c r="T96" s="255" t="s">
        <v>801</v>
      </c>
      <c r="U96" s="224">
        <v>0.42399999999999999</v>
      </c>
      <c r="V96" s="224">
        <f>ROUND(E96*U96,2)</f>
        <v>1.27</v>
      </c>
      <c r="W96" s="224"/>
      <c r="X96" s="224" t="s">
        <v>272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416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5">
      <c r="A97" s="249">
        <v>38</v>
      </c>
      <c r="B97" s="250" t="s">
        <v>891</v>
      </c>
      <c r="C97" s="260" t="s">
        <v>892</v>
      </c>
      <c r="D97" s="251" t="s">
        <v>388</v>
      </c>
      <c r="E97" s="252">
        <v>1</v>
      </c>
      <c r="F97" s="253"/>
      <c r="G97" s="254">
        <f>ROUND(E97*F97,2)</f>
        <v>0</v>
      </c>
      <c r="H97" s="253"/>
      <c r="I97" s="254">
        <f>ROUND(E97*H97,2)</f>
        <v>0</v>
      </c>
      <c r="J97" s="253"/>
      <c r="K97" s="254">
        <f>ROUND(E97*J97,2)</f>
        <v>0</v>
      </c>
      <c r="L97" s="254">
        <v>21</v>
      </c>
      <c r="M97" s="254">
        <f>G97*(1+L97/100)</f>
        <v>0</v>
      </c>
      <c r="N97" s="252">
        <v>1E-3</v>
      </c>
      <c r="O97" s="252">
        <f>ROUND(E97*N97,2)</f>
        <v>0</v>
      </c>
      <c r="P97" s="252">
        <v>0</v>
      </c>
      <c r="Q97" s="252">
        <f>ROUND(E97*P97,2)</f>
        <v>0</v>
      </c>
      <c r="R97" s="254" t="s">
        <v>830</v>
      </c>
      <c r="S97" s="254" t="s">
        <v>801</v>
      </c>
      <c r="T97" s="255" t="s">
        <v>801</v>
      </c>
      <c r="U97" s="224">
        <v>0.42399999999999999</v>
      </c>
      <c r="V97" s="224">
        <f>ROUND(E97*U97,2)</f>
        <v>0.42</v>
      </c>
      <c r="W97" s="224"/>
      <c r="X97" s="224" t="s">
        <v>272</v>
      </c>
      <c r="Y97" s="213"/>
      <c r="Z97" s="213"/>
      <c r="AA97" s="213"/>
      <c r="AB97" s="213"/>
      <c r="AC97" s="213"/>
      <c r="AD97" s="213"/>
      <c r="AE97" s="213"/>
      <c r="AF97" s="213"/>
      <c r="AG97" s="213" t="s">
        <v>416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5">
      <c r="A98" s="249">
        <v>39</v>
      </c>
      <c r="B98" s="250" t="s">
        <v>893</v>
      </c>
      <c r="C98" s="260" t="s">
        <v>894</v>
      </c>
      <c r="D98" s="251" t="s">
        <v>388</v>
      </c>
      <c r="E98" s="252">
        <v>4</v>
      </c>
      <c r="F98" s="253"/>
      <c r="G98" s="254">
        <f>ROUND(E98*F98,2)</f>
        <v>0</v>
      </c>
      <c r="H98" s="253"/>
      <c r="I98" s="254">
        <f>ROUND(E98*H98,2)</f>
        <v>0</v>
      </c>
      <c r="J98" s="253"/>
      <c r="K98" s="254">
        <f>ROUND(E98*J98,2)</f>
        <v>0</v>
      </c>
      <c r="L98" s="254">
        <v>21</v>
      </c>
      <c r="M98" s="254">
        <f>G98*(1+L98/100)</f>
        <v>0</v>
      </c>
      <c r="N98" s="252">
        <v>3.3E-4</v>
      </c>
      <c r="O98" s="252">
        <f>ROUND(E98*N98,2)</f>
        <v>0</v>
      </c>
      <c r="P98" s="252">
        <v>0</v>
      </c>
      <c r="Q98" s="252">
        <f>ROUND(E98*P98,2)</f>
        <v>0</v>
      </c>
      <c r="R98" s="254" t="s">
        <v>895</v>
      </c>
      <c r="S98" s="254" t="s">
        <v>801</v>
      </c>
      <c r="T98" s="255" t="s">
        <v>896</v>
      </c>
      <c r="U98" s="224">
        <v>0.38</v>
      </c>
      <c r="V98" s="224">
        <f>ROUND(E98*U98,2)</f>
        <v>1.52</v>
      </c>
      <c r="W98" s="224"/>
      <c r="X98" s="224" t="s">
        <v>272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416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49">
        <v>40</v>
      </c>
      <c r="B99" s="250" t="s">
        <v>897</v>
      </c>
      <c r="C99" s="260" t="s">
        <v>898</v>
      </c>
      <c r="D99" s="251" t="s">
        <v>388</v>
      </c>
      <c r="E99" s="252">
        <v>3</v>
      </c>
      <c r="F99" s="253"/>
      <c r="G99" s="254">
        <f>ROUND(E99*F99,2)</f>
        <v>0</v>
      </c>
      <c r="H99" s="253"/>
      <c r="I99" s="254">
        <f>ROUND(E99*H99,2)</f>
        <v>0</v>
      </c>
      <c r="J99" s="253"/>
      <c r="K99" s="254">
        <f>ROUND(E99*J99,2)</f>
        <v>0</v>
      </c>
      <c r="L99" s="254">
        <v>21</v>
      </c>
      <c r="M99" s="254">
        <f>G99*(1+L99/100)</f>
        <v>0</v>
      </c>
      <c r="N99" s="252">
        <v>2.5699999999999998E-3</v>
      </c>
      <c r="O99" s="252">
        <f>ROUND(E99*N99,2)</f>
        <v>0.01</v>
      </c>
      <c r="P99" s="252">
        <v>0</v>
      </c>
      <c r="Q99" s="252">
        <f>ROUND(E99*P99,2)</f>
        <v>0</v>
      </c>
      <c r="R99" s="254" t="s">
        <v>895</v>
      </c>
      <c r="S99" s="254" t="s">
        <v>801</v>
      </c>
      <c r="T99" s="255" t="s">
        <v>801</v>
      </c>
      <c r="U99" s="224">
        <v>0.43</v>
      </c>
      <c r="V99" s="224">
        <f>ROUND(E99*U99,2)</f>
        <v>1.29</v>
      </c>
      <c r="W99" s="224"/>
      <c r="X99" s="224" t="s">
        <v>272</v>
      </c>
      <c r="Y99" s="213"/>
      <c r="Z99" s="213"/>
      <c r="AA99" s="213"/>
      <c r="AB99" s="213"/>
      <c r="AC99" s="213"/>
      <c r="AD99" s="213"/>
      <c r="AE99" s="213"/>
      <c r="AF99" s="213"/>
      <c r="AG99" s="213" t="s">
        <v>416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ht="20" outlineLevel="1" x14ac:dyDescent="0.25">
      <c r="A100" s="242">
        <v>41</v>
      </c>
      <c r="B100" s="243" t="s">
        <v>899</v>
      </c>
      <c r="C100" s="258" t="s">
        <v>900</v>
      </c>
      <c r="D100" s="244" t="s">
        <v>388</v>
      </c>
      <c r="E100" s="245">
        <v>1</v>
      </c>
      <c r="F100" s="246"/>
      <c r="G100" s="247">
        <f>ROUND(E100*F100,2)</f>
        <v>0</v>
      </c>
      <c r="H100" s="246"/>
      <c r="I100" s="247">
        <f>ROUND(E100*H100,2)</f>
        <v>0</v>
      </c>
      <c r="J100" s="246"/>
      <c r="K100" s="247">
        <f>ROUND(E100*J100,2)</f>
        <v>0</v>
      </c>
      <c r="L100" s="247">
        <v>21</v>
      </c>
      <c r="M100" s="247">
        <f>G100*(1+L100/100)</f>
        <v>0</v>
      </c>
      <c r="N100" s="245">
        <v>1.06E-3</v>
      </c>
      <c r="O100" s="245">
        <f>ROUND(E100*N100,2)</f>
        <v>0</v>
      </c>
      <c r="P100" s="245">
        <v>0</v>
      </c>
      <c r="Q100" s="245">
        <f>ROUND(E100*P100,2)</f>
        <v>0</v>
      </c>
      <c r="R100" s="247"/>
      <c r="S100" s="247" t="s">
        <v>414</v>
      </c>
      <c r="T100" s="248" t="s">
        <v>420</v>
      </c>
      <c r="U100" s="224">
        <v>0.42</v>
      </c>
      <c r="V100" s="224">
        <f>ROUND(E100*U100,2)</f>
        <v>0.42</v>
      </c>
      <c r="W100" s="224"/>
      <c r="X100" s="224" t="s">
        <v>272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416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20"/>
      <c r="B101" s="221"/>
      <c r="C101" s="261" t="s">
        <v>901</v>
      </c>
      <c r="D101" s="256"/>
      <c r="E101" s="256"/>
      <c r="F101" s="256"/>
      <c r="G101" s="256"/>
      <c r="H101" s="224"/>
      <c r="I101" s="224"/>
      <c r="J101" s="224"/>
      <c r="K101" s="224"/>
      <c r="L101" s="224"/>
      <c r="M101" s="224"/>
      <c r="N101" s="223"/>
      <c r="O101" s="223"/>
      <c r="P101" s="223"/>
      <c r="Q101" s="223"/>
      <c r="R101" s="224"/>
      <c r="S101" s="224"/>
      <c r="T101" s="224"/>
      <c r="U101" s="224"/>
      <c r="V101" s="224"/>
      <c r="W101" s="224"/>
      <c r="X101" s="224"/>
      <c r="Y101" s="213"/>
      <c r="Z101" s="213"/>
      <c r="AA101" s="213"/>
      <c r="AB101" s="213"/>
      <c r="AC101" s="213"/>
      <c r="AD101" s="213"/>
      <c r="AE101" s="213"/>
      <c r="AF101" s="213"/>
      <c r="AG101" s="213" t="s">
        <v>355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42">
        <v>42</v>
      </c>
      <c r="B102" s="243" t="s">
        <v>902</v>
      </c>
      <c r="C102" s="258" t="s">
        <v>903</v>
      </c>
      <c r="D102" s="244" t="s">
        <v>381</v>
      </c>
      <c r="E102" s="245">
        <v>66.739999999999995</v>
      </c>
      <c r="F102" s="246"/>
      <c r="G102" s="247">
        <f>ROUND(E102*F102,2)</f>
        <v>0</v>
      </c>
      <c r="H102" s="246"/>
      <c r="I102" s="247">
        <f>ROUND(E102*H102,2)</f>
        <v>0</v>
      </c>
      <c r="J102" s="246"/>
      <c r="K102" s="247">
        <f>ROUND(E102*J102,2)</f>
        <v>0</v>
      </c>
      <c r="L102" s="247">
        <v>21</v>
      </c>
      <c r="M102" s="247">
        <f>G102*(1+L102/100)</f>
        <v>0</v>
      </c>
      <c r="N102" s="245">
        <v>0</v>
      </c>
      <c r="O102" s="245">
        <f>ROUND(E102*N102,2)</f>
        <v>0</v>
      </c>
      <c r="P102" s="245">
        <v>0</v>
      </c>
      <c r="Q102" s="245">
        <f>ROUND(E102*P102,2)</f>
        <v>0</v>
      </c>
      <c r="R102" s="247"/>
      <c r="S102" s="247" t="s">
        <v>414</v>
      </c>
      <c r="T102" s="248" t="s">
        <v>801</v>
      </c>
      <c r="U102" s="224">
        <v>0.03</v>
      </c>
      <c r="V102" s="224">
        <f>ROUND(E102*U102,2)</f>
        <v>2</v>
      </c>
      <c r="W102" s="224"/>
      <c r="X102" s="224" t="s">
        <v>272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416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20"/>
      <c r="B103" s="221"/>
      <c r="C103" s="261" t="s">
        <v>904</v>
      </c>
      <c r="D103" s="256"/>
      <c r="E103" s="256"/>
      <c r="F103" s="256"/>
      <c r="G103" s="256"/>
      <c r="H103" s="224"/>
      <c r="I103" s="224"/>
      <c r="J103" s="224"/>
      <c r="K103" s="224"/>
      <c r="L103" s="224"/>
      <c r="M103" s="224"/>
      <c r="N103" s="223"/>
      <c r="O103" s="223"/>
      <c r="P103" s="223"/>
      <c r="Q103" s="223"/>
      <c r="R103" s="224"/>
      <c r="S103" s="224"/>
      <c r="T103" s="224"/>
      <c r="U103" s="224"/>
      <c r="V103" s="224"/>
      <c r="W103" s="224"/>
      <c r="X103" s="224"/>
      <c r="Y103" s="213"/>
      <c r="Z103" s="213"/>
      <c r="AA103" s="213"/>
      <c r="AB103" s="213"/>
      <c r="AC103" s="213"/>
      <c r="AD103" s="213"/>
      <c r="AE103" s="213"/>
      <c r="AF103" s="213"/>
      <c r="AG103" s="213" t="s">
        <v>355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20"/>
      <c r="B104" s="221"/>
      <c r="C104" s="259" t="s">
        <v>803</v>
      </c>
      <c r="D104" s="226"/>
      <c r="E104" s="227">
        <v>16.8</v>
      </c>
      <c r="F104" s="224"/>
      <c r="G104" s="224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13"/>
      <c r="Z104" s="213"/>
      <c r="AA104" s="213"/>
      <c r="AB104" s="213"/>
      <c r="AC104" s="213"/>
      <c r="AD104" s="213"/>
      <c r="AE104" s="213"/>
      <c r="AF104" s="213"/>
      <c r="AG104" s="213" t="s">
        <v>275</v>
      </c>
      <c r="AH104" s="213">
        <v>5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5">
      <c r="A105" s="220"/>
      <c r="B105" s="221"/>
      <c r="C105" s="259" t="s">
        <v>806</v>
      </c>
      <c r="D105" s="226"/>
      <c r="E105" s="227">
        <v>43.94</v>
      </c>
      <c r="F105" s="224"/>
      <c r="G105" s="224"/>
      <c r="H105" s="224"/>
      <c r="I105" s="224"/>
      <c r="J105" s="224"/>
      <c r="K105" s="224"/>
      <c r="L105" s="224"/>
      <c r="M105" s="224"/>
      <c r="N105" s="223"/>
      <c r="O105" s="223"/>
      <c r="P105" s="223"/>
      <c r="Q105" s="223"/>
      <c r="R105" s="224"/>
      <c r="S105" s="224"/>
      <c r="T105" s="224"/>
      <c r="U105" s="224"/>
      <c r="V105" s="224"/>
      <c r="W105" s="224"/>
      <c r="X105" s="224"/>
      <c r="Y105" s="213"/>
      <c r="Z105" s="213"/>
      <c r="AA105" s="213"/>
      <c r="AB105" s="213"/>
      <c r="AC105" s="213"/>
      <c r="AD105" s="213"/>
      <c r="AE105" s="213"/>
      <c r="AF105" s="213"/>
      <c r="AG105" s="213" t="s">
        <v>275</v>
      </c>
      <c r="AH105" s="213">
        <v>5</v>
      </c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5">
      <c r="A106" s="220"/>
      <c r="B106" s="221"/>
      <c r="C106" s="259" t="s">
        <v>809</v>
      </c>
      <c r="D106" s="226"/>
      <c r="E106" s="227">
        <v>6</v>
      </c>
      <c r="F106" s="224"/>
      <c r="G106" s="224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13"/>
      <c r="Z106" s="213"/>
      <c r="AA106" s="213"/>
      <c r="AB106" s="213"/>
      <c r="AC106" s="213"/>
      <c r="AD106" s="213"/>
      <c r="AE106" s="213"/>
      <c r="AF106" s="213"/>
      <c r="AG106" s="213" t="s">
        <v>275</v>
      </c>
      <c r="AH106" s="213">
        <v>5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42">
        <v>43</v>
      </c>
      <c r="B107" s="243" t="s">
        <v>905</v>
      </c>
      <c r="C107" s="258" t="s">
        <v>906</v>
      </c>
      <c r="D107" s="244" t="s">
        <v>381</v>
      </c>
      <c r="E107" s="245">
        <v>95.4</v>
      </c>
      <c r="F107" s="246"/>
      <c r="G107" s="247">
        <f>ROUND(E107*F107,2)</f>
        <v>0</v>
      </c>
      <c r="H107" s="246"/>
      <c r="I107" s="247">
        <f>ROUND(E107*H107,2)</f>
        <v>0</v>
      </c>
      <c r="J107" s="246"/>
      <c r="K107" s="247">
        <f>ROUND(E107*J107,2)</f>
        <v>0</v>
      </c>
      <c r="L107" s="247">
        <v>21</v>
      </c>
      <c r="M107" s="247">
        <f>G107*(1+L107/100)</f>
        <v>0</v>
      </c>
      <c r="N107" s="245">
        <v>0</v>
      </c>
      <c r="O107" s="245">
        <f>ROUND(E107*N107,2)</f>
        <v>0</v>
      </c>
      <c r="P107" s="245">
        <v>0</v>
      </c>
      <c r="Q107" s="245">
        <f>ROUND(E107*P107,2)</f>
        <v>0</v>
      </c>
      <c r="R107" s="247"/>
      <c r="S107" s="247" t="s">
        <v>414</v>
      </c>
      <c r="T107" s="248" t="s">
        <v>801</v>
      </c>
      <c r="U107" s="224">
        <v>0.05</v>
      </c>
      <c r="V107" s="224">
        <f>ROUND(E107*U107,2)</f>
        <v>4.7699999999999996</v>
      </c>
      <c r="W107" s="224"/>
      <c r="X107" s="224" t="s">
        <v>272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416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5">
      <c r="A108" s="220"/>
      <c r="B108" s="221"/>
      <c r="C108" s="261" t="s">
        <v>904</v>
      </c>
      <c r="D108" s="256"/>
      <c r="E108" s="256"/>
      <c r="F108" s="256"/>
      <c r="G108" s="256"/>
      <c r="H108" s="224"/>
      <c r="I108" s="224"/>
      <c r="J108" s="224"/>
      <c r="K108" s="224"/>
      <c r="L108" s="224"/>
      <c r="M108" s="224"/>
      <c r="N108" s="223"/>
      <c r="O108" s="223"/>
      <c r="P108" s="223"/>
      <c r="Q108" s="223"/>
      <c r="R108" s="224"/>
      <c r="S108" s="224"/>
      <c r="T108" s="224"/>
      <c r="U108" s="224"/>
      <c r="V108" s="224"/>
      <c r="W108" s="224"/>
      <c r="X108" s="224"/>
      <c r="Y108" s="213"/>
      <c r="Z108" s="213"/>
      <c r="AA108" s="213"/>
      <c r="AB108" s="213"/>
      <c r="AC108" s="213"/>
      <c r="AD108" s="213"/>
      <c r="AE108" s="213"/>
      <c r="AF108" s="213"/>
      <c r="AG108" s="213" t="s">
        <v>355</v>
      </c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5">
      <c r="A109" s="220"/>
      <c r="B109" s="221"/>
      <c r="C109" s="259" t="s">
        <v>816</v>
      </c>
      <c r="D109" s="226"/>
      <c r="E109" s="227">
        <v>37.6</v>
      </c>
      <c r="F109" s="224"/>
      <c r="G109" s="224"/>
      <c r="H109" s="224"/>
      <c r="I109" s="224"/>
      <c r="J109" s="224"/>
      <c r="K109" s="224"/>
      <c r="L109" s="224"/>
      <c r="M109" s="224"/>
      <c r="N109" s="223"/>
      <c r="O109" s="223"/>
      <c r="P109" s="223"/>
      <c r="Q109" s="223"/>
      <c r="R109" s="224"/>
      <c r="S109" s="224"/>
      <c r="T109" s="224"/>
      <c r="U109" s="224"/>
      <c r="V109" s="224"/>
      <c r="W109" s="224"/>
      <c r="X109" s="224"/>
      <c r="Y109" s="213"/>
      <c r="Z109" s="213"/>
      <c r="AA109" s="213"/>
      <c r="AB109" s="213"/>
      <c r="AC109" s="213"/>
      <c r="AD109" s="213"/>
      <c r="AE109" s="213"/>
      <c r="AF109" s="213"/>
      <c r="AG109" s="213" t="s">
        <v>275</v>
      </c>
      <c r="AH109" s="213">
        <v>5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5">
      <c r="A110" s="220"/>
      <c r="B110" s="221"/>
      <c r="C110" s="259" t="s">
        <v>907</v>
      </c>
      <c r="D110" s="226"/>
      <c r="E110" s="227">
        <v>19.8</v>
      </c>
      <c r="F110" s="224"/>
      <c r="G110" s="224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13"/>
      <c r="Z110" s="213"/>
      <c r="AA110" s="213"/>
      <c r="AB110" s="213"/>
      <c r="AC110" s="213"/>
      <c r="AD110" s="213"/>
      <c r="AE110" s="213"/>
      <c r="AF110" s="213"/>
      <c r="AG110" s="213" t="s">
        <v>275</v>
      </c>
      <c r="AH110" s="213">
        <v>5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5">
      <c r="A111" s="220"/>
      <c r="B111" s="221"/>
      <c r="C111" s="259" t="s">
        <v>908</v>
      </c>
      <c r="D111" s="226"/>
      <c r="E111" s="227">
        <v>38</v>
      </c>
      <c r="F111" s="224"/>
      <c r="G111" s="224"/>
      <c r="H111" s="224"/>
      <c r="I111" s="224"/>
      <c r="J111" s="224"/>
      <c r="K111" s="224"/>
      <c r="L111" s="224"/>
      <c r="M111" s="224"/>
      <c r="N111" s="223"/>
      <c r="O111" s="223"/>
      <c r="P111" s="223"/>
      <c r="Q111" s="223"/>
      <c r="R111" s="224"/>
      <c r="S111" s="224"/>
      <c r="T111" s="224"/>
      <c r="U111" s="224"/>
      <c r="V111" s="224"/>
      <c r="W111" s="224"/>
      <c r="X111" s="224"/>
      <c r="Y111" s="213"/>
      <c r="Z111" s="213"/>
      <c r="AA111" s="213"/>
      <c r="AB111" s="213"/>
      <c r="AC111" s="213"/>
      <c r="AD111" s="213"/>
      <c r="AE111" s="213"/>
      <c r="AF111" s="213"/>
      <c r="AG111" s="213" t="s">
        <v>275</v>
      </c>
      <c r="AH111" s="213">
        <v>5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49">
        <v>44</v>
      </c>
      <c r="B112" s="250" t="s">
        <v>909</v>
      </c>
      <c r="C112" s="260" t="s">
        <v>910</v>
      </c>
      <c r="D112" s="251" t="s">
        <v>388</v>
      </c>
      <c r="E112" s="252">
        <v>3</v>
      </c>
      <c r="F112" s="253"/>
      <c r="G112" s="254">
        <f>ROUND(E112*F112,2)</f>
        <v>0</v>
      </c>
      <c r="H112" s="253"/>
      <c r="I112" s="254">
        <f>ROUND(E112*H112,2)</f>
        <v>0</v>
      </c>
      <c r="J112" s="253"/>
      <c r="K112" s="254">
        <f>ROUND(E112*J112,2)</f>
        <v>0</v>
      </c>
      <c r="L112" s="254">
        <v>21</v>
      </c>
      <c r="M112" s="254">
        <f>G112*(1+L112/100)</f>
        <v>0</v>
      </c>
      <c r="N112" s="252">
        <v>0</v>
      </c>
      <c r="O112" s="252">
        <f>ROUND(E112*N112,2)</f>
        <v>0</v>
      </c>
      <c r="P112" s="252">
        <v>0</v>
      </c>
      <c r="Q112" s="252">
        <f>ROUND(E112*P112,2)</f>
        <v>0</v>
      </c>
      <c r="R112" s="254"/>
      <c r="S112" s="254" t="s">
        <v>414</v>
      </c>
      <c r="T112" s="255" t="s">
        <v>420</v>
      </c>
      <c r="U112" s="224">
        <v>0</v>
      </c>
      <c r="V112" s="224">
        <f>ROUND(E112*U112,2)</f>
        <v>0</v>
      </c>
      <c r="W112" s="224"/>
      <c r="X112" s="224" t="s">
        <v>272</v>
      </c>
      <c r="Y112" s="213"/>
      <c r="Z112" s="213"/>
      <c r="AA112" s="213"/>
      <c r="AB112" s="213"/>
      <c r="AC112" s="213"/>
      <c r="AD112" s="213"/>
      <c r="AE112" s="213"/>
      <c r="AF112" s="213"/>
      <c r="AG112" s="213" t="s">
        <v>416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5">
      <c r="A113" s="242">
        <v>45</v>
      </c>
      <c r="B113" s="243" t="s">
        <v>911</v>
      </c>
      <c r="C113" s="258" t="s">
        <v>912</v>
      </c>
      <c r="D113" s="244" t="s">
        <v>413</v>
      </c>
      <c r="E113" s="245">
        <v>1</v>
      </c>
      <c r="F113" s="246"/>
      <c r="G113" s="247">
        <f>ROUND(E113*F113,2)</f>
        <v>0</v>
      </c>
      <c r="H113" s="246"/>
      <c r="I113" s="247">
        <f>ROUND(E113*H113,2)</f>
        <v>0</v>
      </c>
      <c r="J113" s="246"/>
      <c r="K113" s="247">
        <f>ROUND(E113*J113,2)</f>
        <v>0</v>
      </c>
      <c r="L113" s="247">
        <v>21</v>
      </c>
      <c r="M113" s="247">
        <f>G113*(1+L113/100)</f>
        <v>0</v>
      </c>
      <c r="N113" s="245">
        <v>0</v>
      </c>
      <c r="O113" s="245">
        <f>ROUND(E113*N113,2)</f>
        <v>0</v>
      </c>
      <c r="P113" s="245">
        <v>0</v>
      </c>
      <c r="Q113" s="245">
        <f>ROUND(E113*P113,2)</f>
        <v>0</v>
      </c>
      <c r="R113" s="247"/>
      <c r="S113" s="247" t="s">
        <v>414</v>
      </c>
      <c r="T113" s="248" t="s">
        <v>420</v>
      </c>
      <c r="U113" s="224">
        <v>0</v>
      </c>
      <c r="V113" s="224">
        <f>ROUND(E113*U113,2)</f>
        <v>0</v>
      </c>
      <c r="W113" s="224"/>
      <c r="X113" s="224" t="s">
        <v>913</v>
      </c>
      <c r="Y113" s="213"/>
      <c r="Z113" s="213"/>
      <c r="AA113" s="213"/>
      <c r="AB113" s="213"/>
      <c r="AC113" s="213"/>
      <c r="AD113" s="213"/>
      <c r="AE113" s="213"/>
      <c r="AF113" s="213"/>
      <c r="AG113" s="213" t="s">
        <v>914</v>
      </c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5">
      <c r="A114" s="220">
        <v>46</v>
      </c>
      <c r="B114" s="221" t="s">
        <v>915</v>
      </c>
      <c r="C114" s="270" t="s">
        <v>916</v>
      </c>
      <c r="D114" s="222" t="s">
        <v>0</v>
      </c>
      <c r="E114" s="265"/>
      <c r="F114" s="225"/>
      <c r="G114" s="224">
        <f>ROUND(E114*F114,2)</f>
        <v>0</v>
      </c>
      <c r="H114" s="225"/>
      <c r="I114" s="224">
        <f>ROUND(E114*H114,2)</f>
        <v>0</v>
      </c>
      <c r="J114" s="225"/>
      <c r="K114" s="224">
        <f>ROUND(E114*J114,2)</f>
        <v>0</v>
      </c>
      <c r="L114" s="224">
        <v>21</v>
      </c>
      <c r="M114" s="224">
        <f>G114*(1+L114/100)</f>
        <v>0</v>
      </c>
      <c r="N114" s="223">
        <v>0</v>
      </c>
      <c r="O114" s="223">
        <f>ROUND(E114*N114,2)</f>
        <v>0</v>
      </c>
      <c r="P114" s="223">
        <v>0</v>
      </c>
      <c r="Q114" s="223">
        <f>ROUND(E114*P114,2)</f>
        <v>0</v>
      </c>
      <c r="R114" s="224" t="s">
        <v>830</v>
      </c>
      <c r="S114" s="224" t="s">
        <v>801</v>
      </c>
      <c r="T114" s="224" t="s">
        <v>801</v>
      </c>
      <c r="U114" s="224">
        <v>0</v>
      </c>
      <c r="V114" s="224">
        <f>ROUND(E114*U114,2)</f>
        <v>0</v>
      </c>
      <c r="W114" s="224"/>
      <c r="X114" s="224" t="s">
        <v>156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825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5">
      <c r="A115" s="220"/>
      <c r="B115" s="221"/>
      <c r="C115" s="271" t="s">
        <v>917</v>
      </c>
      <c r="D115" s="266"/>
      <c r="E115" s="266"/>
      <c r="F115" s="266"/>
      <c r="G115" s="266"/>
      <c r="H115" s="224"/>
      <c r="I115" s="224"/>
      <c r="J115" s="224"/>
      <c r="K115" s="224"/>
      <c r="L115" s="224"/>
      <c r="M115" s="224"/>
      <c r="N115" s="223"/>
      <c r="O115" s="223"/>
      <c r="P115" s="223"/>
      <c r="Q115" s="223"/>
      <c r="R115" s="224"/>
      <c r="S115" s="224"/>
      <c r="T115" s="224"/>
      <c r="U115" s="224"/>
      <c r="V115" s="224"/>
      <c r="W115" s="224"/>
      <c r="X115" s="224"/>
      <c r="Y115" s="213"/>
      <c r="Z115" s="213"/>
      <c r="AA115" s="213"/>
      <c r="AB115" s="213"/>
      <c r="AC115" s="213"/>
      <c r="AD115" s="213"/>
      <c r="AE115" s="213"/>
      <c r="AF115" s="213"/>
      <c r="AG115" s="213" t="s">
        <v>827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ht="13" x14ac:dyDescent="0.25">
      <c r="A116" s="232" t="s">
        <v>265</v>
      </c>
      <c r="B116" s="233" t="s">
        <v>180</v>
      </c>
      <c r="C116" s="257" t="s">
        <v>181</v>
      </c>
      <c r="D116" s="234"/>
      <c r="E116" s="235"/>
      <c r="F116" s="236"/>
      <c r="G116" s="236">
        <f>SUMIF(AG117:AG117,"&lt;&gt;NOR",G117:G117)</f>
        <v>0</v>
      </c>
      <c r="H116" s="236"/>
      <c r="I116" s="236">
        <f>SUM(I117:I117)</f>
        <v>0</v>
      </c>
      <c r="J116" s="236"/>
      <c r="K116" s="236">
        <f>SUM(K117:K117)</f>
        <v>0</v>
      </c>
      <c r="L116" s="236"/>
      <c r="M116" s="236">
        <f>SUM(M117:M117)</f>
        <v>0</v>
      </c>
      <c r="N116" s="235"/>
      <c r="O116" s="235">
        <f>SUM(O117:O117)</f>
        <v>0</v>
      </c>
      <c r="P116" s="235"/>
      <c r="Q116" s="235">
        <f>SUM(Q117:Q117)</f>
        <v>0</v>
      </c>
      <c r="R116" s="236"/>
      <c r="S116" s="236"/>
      <c r="T116" s="237"/>
      <c r="U116" s="231"/>
      <c r="V116" s="231">
        <f>SUM(V117:V117)</f>
        <v>0</v>
      </c>
      <c r="W116" s="231"/>
      <c r="X116" s="231"/>
      <c r="AG116" t="s">
        <v>266</v>
      </c>
    </row>
    <row r="117" spans="1:60" ht="20" outlineLevel="1" x14ac:dyDescent="0.25">
      <c r="A117" s="249">
        <v>47</v>
      </c>
      <c r="B117" s="250" t="s">
        <v>918</v>
      </c>
      <c r="C117" s="260" t="s">
        <v>919</v>
      </c>
      <c r="D117" s="251" t="s">
        <v>388</v>
      </c>
      <c r="E117" s="252">
        <v>1</v>
      </c>
      <c r="F117" s="253"/>
      <c r="G117" s="254">
        <f>ROUND(E117*F117,2)</f>
        <v>0</v>
      </c>
      <c r="H117" s="253"/>
      <c r="I117" s="254">
        <f>ROUND(E117*H117,2)</f>
        <v>0</v>
      </c>
      <c r="J117" s="253"/>
      <c r="K117" s="254">
        <f>ROUND(E117*J117,2)</f>
        <v>0</v>
      </c>
      <c r="L117" s="254">
        <v>21</v>
      </c>
      <c r="M117" s="254">
        <f>G117*(1+L117/100)</f>
        <v>0</v>
      </c>
      <c r="N117" s="252">
        <v>1.23E-3</v>
      </c>
      <c r="O117" s="252">
        <f>ROUND(E117*N117,2)</f>
        <v>0</v>
      </c>
      <c r="P117" s="252">
        <v>0</v>
      </c>
      <c r="Q117" s="252">
        <f>ROUND(E117*P117,2)</f>
        <v>0</v>
      </c>
      <c r="R117" s="254" t="s">
        <v>800</v>
      </c>
      <c r="S117" s="254" t="s">
        <v>801</v>
      </c>
      <c r="T117" s="255" t="s">
        <v>801</v>
      </c>
      <c r="U117" s="224">
        <v>0</v>
      </c>
      <c r="V117" s="224">
        <f>ROUND(E117*U117,2)</f>
        <v>0</v>
      </c>
      <c r="W117" s="224"/>
      <c r="X117" s="224" t="s">
        <v>529</v>
      </c>
      <c r="Y117" s="213"/>
      <c r="Z117" s="213"/>
      <c r="AA117" s="213"/>
      <c r="AB117" s="213"/>
      <c r="AC117" s="213"/>
      <c r="AD117" s="213"/>
      <c r="AE117" s="213"/>
      <c r="AF117" s="213"/>
      <c r="AG117" s="213" t="s">
        <v>802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ht="13" x14ac:dyDescent="0.25">
      <c r="A118" s="232" t="s">
        <v>265</v>
      </c>
      <c r="B118" s="233" t="s">
        <v>184</v>
      </c>
      <c r="C118" s="257" t="s">
        <v>185</v>
      </c>
      <c r="D118" s="234"/>
      <c r="E118" s="235"/>
      <c r="F118" s="236"/>
      <c r="G118" s="236">
        <f>SUMIF(AG119:AG150,"&lt;&gt;NOR",G119:G150)</f>
        <v>0</v>
      </c>
      <c r="H118" s="236"/>
      <c r="I118" s="236">
        <f>SUM(I119:I150)</f>
        <v>0</v>
      </c>
      <c r="J118" s="236"/>
      <c r="K118" s="236">
        <f>SUM(K119:K150)</f>
        <v>0</v>
      </c>
      <c r="L118" s="236"/>
      <c r="M118" s="236">
        <f>SUM(M119:M150)</f>
        <v>0</v>
      </c>
      <c r="N118" s="235"/>
      <c r="O118" s="235">
        <f>SUM(O119:O150)</f>
        <v>0</v>
      </c>
      <c r="P118" s="235"/>
      <c r="Q118" s="235">
        <f>SUM(Q119:Q150)</f>
        <v>0</v>
      </c>
      <c r="R118" s="236"/>
      <c r="S118" s="236"/>
      <c r="T118" s="237"/>
      <c r="U118" s="231"/>
      <c r="V118" s="231">
        <f>SUM(V119:V150)</f>
        <v>1.64</v>
      </c>
      <c r="W118" s="231"/>
      <c r="X118" s="231"/>
      <c r="AG118" t="s">
        <v>266</v>
      </c>
    </row>
    <row r="119" spans="1:60" outlineLevel="1" x14ac:dyDescent="0.25">
      <c r="A119" s="249">
        <v>48</v>
      </c>
      <c r="B119" s="250" t="s">
        <v>920</v>
      </c>
      <c r="C119" s="260" t="s">
        <v>921</v>
      </c>
      <c r="D119" s="251" t="s">
        <v>388</v>
      </c>
      <c r="E119" s="252">
        <v>2</v>
      </c>
      <c r="F119" s="253"/>
      <c r="G119" s="254">
        <f>ROUND(E119*F119,2)</f>
        <v>0</v>
      </c>
      <c r="H119" s="253"/>
      <c r="I119" s="254">
        <f>ROUND(E119*H119,2)</f>
        <v>0</v>
      </c>
      <c r="J119" s="253"/>
      <c r="K119" s="254">
        <f>ROUND(E119*J119,2)</f>
        <v>0</v>
      </c>
      <c r="L119" s="254">
        <v>21</v>
      </c>
      <c r="M119" s="254">
        <f>G119*(1+L119/100)</f>
        <v>0</v>
      </c>
      <c r="N119" s="252">
        <v>1.64E-3</v>
      </c>
      <c r="O119" s="252">
        <f>ROUND(E119*N119,2)</f>
        <v>0</v>
      </c>
      <c r="P119" s="252">
        <v>0</v>
      </c>
      <c r="Q119" s="252">
        <f>ROUND(E119*P119,2)</f>
        <v>0</v>
      </c>
      <c r="R119" s="254" t="s">
        <v>830</v>
      </c>
      <c r="S119" s="254" t="s">
        <v>801</v>
      </c>
      <c r="T119" s="255" t="s">
        <v>801</v>
      </c>
      <c r="U119" s="224">
        <v>0.37</v>
      </c>
      <c r="V119" s="224">
        <f>ROUND(E119*U119,2)</f>
        <v>0.74</v>
      </c>
      <c r="W119" s="224"/>
      <c r="X119" s="224" t="s">
        <v>272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416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5">
      <c r="A120" s="249">
        <v>49</v>
      </c>
      <c r="B120" s="250" t="s">
        <v>922</v>
      </c>
      <c r="C120" s="260" t="s">
        <v>923</v>
      </c>
      <c r="D120" s="251" t="s">
        <v>388</v>
      </c>
      <c r="E120" s="252">
        <v>1</v>
      </c>
      <c r="F120" s="253"/>
      <c r="G120" s="254">
        <f>ROUND(E120*F120,2)</f>
        <v>0</v>
      </c>
      <c r="H120" s="253"/>
      <c r="I120" s="254">
        <f>ROUND(E120*H120,2)</f>
        <v>0</v>
      </c>
      <c r="J120" s="253"/>
      <c r="K120" s="254">
        <f>ROUND(E120*J120,2)</f>
        <v>0</v>
      </c>
      <c r="L120" s="254">
        <v>21</v>
      </c>
      <c r="M120" s="254">
        <f>G120*(1+L120/100)</f>
        <v>0</v>
      </c>
      <c r="N120" s="252">
        <v>2.7799999999999999E-3</v>
      </c>
      <c r="O120" s="252">
        <f>ROUND(E120*N120,2)</f>
        <v>0</v>
      </c>
      <c r="P120" s="252">
        <v>0</v>
      </c>
      <c r="Q120" s="252">
        <f>ROUND(E120*P120,2)</f>
        <v>0</v>
      </c>
      <c r="R120" s="254" t="s">
        <v>830</v>
      </c>
      <c r="S120" s="254" t="s">
        <v>801</v>
      </c>
      <c r="T120" s="255" t="s">
        <v>801</v>
      </c>
      <c r="U120" s="224">
        <v>0.39</v>
      </c>
      <c r="V120" s="224">
        <f>ROUND(E120*U120,2)</f>
        <v>0.39</v>
      </c>
      <c r="W120" s="224"/>
      <c r="X120" s="224" t="s">
        <v>272</v>
      </c>
      <c r="Y120" s="213"/>
      <c r="Z120" s="213"/>
      <c r="AA120" s="213"/>
      <c r="AB120" s="213"/>
      <c r="AC120" s="213"/>
      <c r="AD120" s="213"/>
      <c r="AE120" s="213"/>
      <c r="AF120" s="213"/>
      <c r="AG120" s="213" t="s">
        <v>416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42">
        <v>50</v>
      </c>
      <c r="B121" s="243" t="s">
        <v>924</v>
      </c>
      <c r="C121" s="258" t="s">
        <v>925</v>
      </c>
      <c r="D121" s="244" t="s">
        <v>413</v>
      </c>
      <c r="E121" s="245">
        <v>1</v>
      </c>
      <c r="F121" s="246"/>
      <c r="G121" s="247">
        <f>ROUND(E121*F121,2)</f>
        <v>0</v>
      </c>
      <c r="H121" s="246"/>
      <c r="I121" s="247">
        <f>ROUND(E121*H121,2)</f>
        <v>0</v>
      </c>
      <c r="J121" s="246"/>
      <c r="K121" s="247">
        <f>ROUND(E121*J121,2)</f>
        <v>0</v>
      </c>
      <c r="L121" s="247">
        <v>21</v>
      </c>
      <c r="M121" s="247">
        <f>G121*(1+L121/100)</f>
        <v>0</v>
      </c>
      <c r="N121" s="245">
        <v>0</v>
      </c>
      <c r="O121" s="245">
        <f>ROUND(E121*N121,2)</f>
        <v>0</v>
      </c>
      <c r="P121" s="245">
        <v>0</v>
      </c>
      <c r="Q121" s="245">
        <f>ROUND(E121*P121,2)</f>
        <v>0</v>
      </c>
      <c r="R121" s="247"/>
      <c r="S121" s="247" t="s">
        <v>414</v>
      </c>
      <c r="T121" s="248" t="s">
        <v>420</v>
      </c>
      <c r="U121" s="224">
        <v>0</v>
      </c>
      <c r="V121" s="224">
        <f>ROUND(E121*U121,2)</f>
        <v>0</v>
      </c>
      <c r="W121" s="224"/>
      <c r="X121" s="224" t="s">
        <v>272</v>
      </c>
      <c r="Y121" s="213"/>
      <c r="Z121" s="213"/>
      <c r="AA121" s="213"/>
      <c r="AB121" s="213"/>
      <c r="AC121" s="213"/>
      <c r="AD121" s="213"/>
      <c r="AE121" s="213"/>
      <c r="AF121" s="213"/>
      <c r="AG121" s="213" t="s">
        <v>416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5">
      <c r="A122" s="220"/>
      <c r="B122" s="221"/>
      <c r="C122" s="261" t="s">
        <v>926</v>
      </c>
      <c r="D122" s="256"/>
      <c r="E122" s="256"/>
      <c r="F122" s="256"/>
      <c r="G122" s="256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13"/>
      <c r="Z122" s="213"/>
      <c r="AA122" s="213"/>
      <c r="AB122" s="213"/>
      <c r="AC122" s="213"/>
      <c r="AD122" s="213"/>
      <c r="AE122" s="213"/>
      <c r="AF122" s="213"/>
      <c r="AG122" s="213" t="s">
        <v>355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20"/>
      <c r="B123" s="221"/>
      <c r="C123" s="273" t="s">
        <v>927</v>
      </c>
      <c r="D123" s="268"/>
      <c r="E123" s="268"/>
      <c r="F123" s="268"/>
      <c r="G123" s="268"/>
      <c r="H123" s="224"/>
      <c r="I123" s="224"/>
      <c r="J123" s="224"/>
      <c r="K123" s="224"/>
      <c r="L123" s="224"/>
      <c r="M123" s="224"/>
      <c r="N123" s="223"/>
      <c r="O123" s="223"/>
      <c r="P123" s="223"/>
      <c r="Q123" s="223"/>
      <c r="R123" s="224"/>
      <c r="S123" s="224"/>
      <c r="T123" s="224"/>
      <c r="U123" s="224"/>
      <c r="V123" s="224"/>
      <c r="W123" s="224"/>
      <c r="X123" s="224"/>
      <c r="Y123" s="213"/>
      <c r="Z123" s="213"/>
      <c r="AA123" s="213"/>
      <c r="AB123" s="213"/>
      <c r="AC123" s="213"/>
      <c r="AD123" s="213"/>
      <c r="AE123" s="213"/>
      <c r="AF123" s="213"/>
      <c r="AG123" s="213" t="s">
        <v>355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42">
        <v>51</v>
      </c>
      <c r="B124" s="243" t="s">
        <v>928</v>
      </c>
      <c r="C124" s="258" t="s">
        <v>929</v>
      </c>
      <c r="D124" s="244" t="s">
        <v>413</v>
      </c>
      <c r="E124" s="245">
        <v>1</v>
      </c>
      <c r="F124" s="246"/>
      <c r="G124" s="247">
        <f>ROUND(E124*F124,2)</f>
        <v>0</v>
      </c>
      <c r="H124" s="246"/>
      <c r="I124" s="247">
        <f>ROUND(E124*H124,2)</f>
        <v>0</v>
      </c>
      <c r="J124" s="246"/>
      <c r="K124" s="247">
        <f>ROUND(E124*J124,2)</f>
        <v>0</v>
      </c>
      <c r="L124" s="247">
        <v>21</v>
      </c>
      <c r="M124" s="247">
        <f>G124*(1+L124/100)</f>
        <v>0</v>
      </c>
      <c r="N124" s="245">
        <v>0</v>
      </c>
      <c r="O124" s="245">
        <f>ROUND(E124*N124,2)</f>
        <v>0</v>
      </c>
      <c r="P124" s="245">
        <v>0</v>
      </c>
      <c r="Q124" s="245">
        <f>ROUND(E124*P124,2)</f>
        <v>0</v>
      </c>
      <c r="R124" s="247"/>
      <c r="S124" s="247" t="s">
        <v>414</v>
      </c>
      <c r="T124" s="248" t="s">
        <v>420</v>
      </c>
      <c r="U124" s="224">
        <v>0</v>
      </c>
      <c r="V124" s="224">
        <f>ROUND(E124*U124,2)</f>
        <v>0</v>
      </c>
      <c r="W124" s="224"/>
      <c r="X124" s="224" t="s">
        <v>272</v>
      </c>
      <c r="Y124" s="213"/>
      <c r="Z124" s="213"/>
      <c r="AA124" s="213"/>
      <c r="AB124" s="213"/>
      <c r="AC124" s="213"/>
      <c r="AD124" s="213"/>
      <c r="AE124" s="213"/>
      <c r="AF124" s="213"/>
      <c r="AG124" s="213" t="s">
        <v>416</v>
      </c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5">
      <c r="A125" s="220"/>
      <c r="B125" s="221"/>
      <c r="C125" s="261" t="s">
        <v>930</v>
      </c>
      <c r="D125" s="256"/>
      <c r="E125" s="256"/>
      <c r="F125" s="256"/>
      <c r="G125" s="256"/>
      <c r="H125" s="224"/>
      <c r="I125" s="224"/>
      <c r="J125" s="224"/>
      <c r="K125" s="224"/>
      <c r="L125" s="224"/>
      <c r="M125" s="224"/>
      <c r="N125" s="223"/>
      <c r="O125" s="223"/>
      <c r="P125" s="223"/>
      <c r="Q125" s="223"/>
      <c r="R125" s="224"/>
      <c r="S125" s="224"/>
      <c r="T125" s="224"/>
      <c r="U125" s="224"/>
      <c r="V125" s="224"/>
      <c r="W125" s="224"/>
      <c r="X125" s="224"/>
      <c r="Y125" s="213"/>
      <c r="Z125" s="213"/>
      <c r="AA125" s="213"/>
      <c r="AB125" s="213"/>
      <c r="AC125" s="213"/>
      <c r="AD125" s="213"/>
      <c r="AE125" s="213"/>
      <c r="AF125" s="213"/>
      <c r="AG125" s="213" t="s">
        <v>355</v>
      </c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5">
      <c r="A126" s="249">
        <v>52</v>
      </c>
      <c r="B126" s="250" t="s">
        <v>931</v>
      </c>
      <c r="C126" s="260" t="s">
        <v>932</v>
      </c>
      <c r="D126" s="251" t="s">
        <v>413</v>
      </c>
      <c r="E126" s="252">
        <v>1</v>
      </c>
      <c r="F126" s="253"/>
      <c r="G126" s="254">
        <f>ROUND(E126*F126,2)</f>
        <v>0</v>
      </c>
      <c r="H126" s="253"/>
      <c r="I126" s="254">
        <f>ROUND(E126*H126,2)</f>
        <v>0</v>
      </c>
      <c r="J126" s="253"/>
      <c r="K126" s="254">
        <f>ROUND(E126*J126,2)</f>
        <v>0</v>
      </c>
      <c r="L126" s="254">
        <v>21</v>
      </c>
      <c r="M126" s="254">
        <f>G126*(1+L126/100)</f>
        <v>0</v>
      </c>
      <c r="N126" s="252">
        <v>0</v>
      </c>
      <c r="O126" s="252">
        <f>ROUND(E126*N126,2)</f>
        <v>0</v>
      </c>
      <c r="P126" s="252">
        <v>0</v>
      </c>
      <c r="Q126" s="252">
        <f>ROUND(E126*P126,2)</f>
        <v>0</v>
      </c>
      <c r="R126" s="254"/>
      <c r="S126" s="254" t="s">
        <v>414</v>
      </c>
      <c r="T126" s="255" t="s">
        <v>420</v>
      </c>
      <c r="U126" s="224">
        <v>0</v>
      </c>
      <c r="V126" s="224">
        <f>ROUND(E126*U126,2)</f>
        <v>0</v>
      </c>
      <c r="W126" s="224"/>
      <c r="X126" s="224" t="s">
        <v>272</v>
      </c>
      <c r="Y126" s="213"/>
      <c r="Z126" s="213"/>
      <c r="AA126" s="213"/>
      <c r="AB126" s="213"/>
      <c r="AC126" s="213"/>
      <c r="AD126" s="213"/>
      <c r="AE126" s="213"/>
      <c r="AF126" s="213"/>
      <c r="AG126" s="213" t="s">
        <v>416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5">
      <c r="A127" s="249">
        <v>53</v>
      </c>
      <c r="B127" s="250" t="s">
        <v>933</v>
      </c>
      <c r="C127" s="260" t="s">
        <v>934</v>
      </c>
      <c r="D127" s="251" t="s">
        <v>413</v>
      </c>
      <c r="E127" s="252">
        <v>1</v>
      </c>
      <c r="F127" s="253"/>
      <c r="G127" s="254">
        <f>ROUND(E127*F127,2)</f>
        <v>0</v>
      </c>
      <c r="H127" s="253"/>
      <c r="I127" s="254">
        <f>ROUND(E127*H127,2)</f>
        <v>0</v>
      </c>
      <c r="J127" s="253"/>
      <c r="K127" s="254">
        <f>ROUND(E127*J127,2)</f>
        <v>0</v>
      </c>
      <c r="L127" s="254">
        <v>21</v>
      </c>
      <c r="M127" s="254">
        <f>G127*(1+L127/100)</f>
        <v>0</v>
      </c>
      <c r="N127" s="252">
        <v>0</v>
      </c>
      <c r="O127" s="252">
        <f>ROUND(E127*N127,2)</f>
        <v>0</v>
      </c>
      <c r="P127" s="252">
        <v>0</v>
      </c>
      <c r="Q127" s="252">
        <f>ROUND(E127*P127,2)</f>
        <v>0</v>
      </c>
      <c r="R127" s="254"/>
      <c r="S127" s="254" t="s">
        <v>414</v>
      </c>
      <c r="T127" s="255" t="s">
        <v>420</v>
      </c>
      <c r="U127" s="224">
        <v>0</v>
      </c>
      <c r="V127" s="224">
        <f>ROUND(E127*U127,2)</f>
        <v>0</v>
      </c>
      <c r="W127" s="224"/>
      <c r="X127" s="224" t="s">
        <v>272</v>
      </c>
      <c r="Y127" s="213"/>
      <c r="Z127" s="213"/>
      <c r="AA127" s="213"/>
      <c r="AB127" s="213"/>
      <c r="AC127" s="213"/>
      <c r="AD127" s="213"/>
      <c r="AE127" s="213"/>
      <c r="AF127" s="213"/>
      <c r="AG127" s="213" t="s">
        <v>416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5">
      <c r="A128" s="249">
        <v>54</v>
      </c>
      <c r="B128" s="250" t="s">
        <v>935</v>
      </c>
      <c r="C128" s="260" t="s">
        <v>936</v>
      </c>
      <c r="D128" s="251" t="s">
        <v>413</v>
      </c>
      <c r="E128" s="252">
        <v>1</v>
      </c>
      <c r="F128" s="253"/>
      <c r="G128" s="254">
        <f>ROUND(E128*F128,2)</f>
        <v>0</v>
      </c>
      <c r="H128" s="253"/>
      <c r="I128" s="254">
        <f>ROUND(E128*H128,2)</f>
        <v>0</v>
      </c>
      <c r="J128" s="253"/>
      <c r="K128" s="254">
        <f>ROUND(E128*J128,2)</f>
        <v>0</v>
      </c>
      <c r="L128" s="254">
        <v>21</v>
      </c>
      <c r="M128" s="254">
        <f>G128*(1+L128/100)</f>
        <v>0</v>
      </c>
      <c r="N128" s="252">
        <v>0</v>
      </c>
      <c r="O128" s="252">
        <f>ROUND(E128*N128,2)</f>
        <v>0</v>
      </c>
      <c r="P128" s="252">
        <v>0</v>
      </c>
      <c r="Q128" s="252">
        <f>ROUND(E128*P128,2)</f>
        <v>0</v>
      </c>
      <c r="R128" s="254"/>
      <c r="S128" s="254" t="s">
        <v>414</v>
      </c>
      <c r="T128" s="255" t="s">
        <v>420</v>
      </c>
      <c r="U128" s="224">
        <v>0</v>
      </c>
      <c r="V128" s="224">
        <f>ROUND(E128*U128,2)</f>
        <v>0</v>
      </c>
      <c r="W128" s="224"/>
      <c r="X128" s="224" t="s">
        <v>272</v>
      </c>
      <c r="Y128" s="213"/>
      <c r="Z128" s="213"/>
      <c r="AA128" s="213"/>
      <c r="AB128" s="213"/>
      <c r="AC128" s="213"/>
      <c r="AD128" s="213"/>
      <c r="AE128" s="213"/>
      <c r="AF128" s="213"/>
      <c r="AG128" s="213" t="s">
        <v>416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5">
      <c r="A129" s="249">
        <v>55</v>
      </c>
      <c r="B129" s="250" t="s">
        <v>937</v>
      </c>
      <c r="C129" s="260" t="s">
        <v>938</v>
      </c>
      <c r="D129" s="251" t="s">
        <v>413</v>
      </c>
      <c r="E129" s="252">
        <v>1</v>
      </c>
      <c r="F129" s="253"/>
      <c r="G129" s="254">
        <f>ROUND(E129*F129,2)</f>
        <v>0</v>
      </c>
      <c r="H129" s="253"/>
      <c r="I129" s="254">
        <f>ROUND(E129*H129,2)</f>
        <v>0</v>
      </c>
      <c r="J129" s="253"/>
      <c r="K129" s="254">
        <f>ROUND(E129*J129,2)</f>
        <v>0</v>
      </c>
      <c r="L129" s="254">
        <v>21</v>
      </c>
      <c r="M129" s="254">
        <f>G129*(1+L129/100)</f>
        <v>0</v>
      </c>
      <c r="N129" s="252">
        <v>0</v>
      </c>
      <c r="O129" s="252">
        <f>ROUND(E129*N129,2)</f>
        <v>0</v>
      </c>
      <c r="P129" s="252">
        <v>0</v>
      </c>
      <c r="Q129" s="252">
        <f>ROUND(E129*P129,2)</f>
        <v>0</v>
      </c>
      <c r="R129" s="254"/>
      <c r="S129" s="254" t="s">
        <v>414</v>
      </c>
      <c r="T129" s="255" t="s">
        <v>420</v>
      </c>
      <c r="U129" s="224">
        <v>0</v>
      </c>
      <c r="V129" s="224">
        <f>ROUND(E129*U129,2)</f>
        <v>0</v>
      </c>
      <c r="W129" s="224"/>
      <c r="X129" s="224" t="s">
        <v>272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416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5">
      <c r="A130" s="249">
        <v>56</v>
      </c>
      <c r="B130" s="250" t="s">
        <v>939</v>
      </c>
      <c r="C130" s="260" t="s">
        <v>940</v>
      </c>
      <c r="D130" s="251" t="s">
        <v>413</v>
      </c>
      <c r="E130" s="252">
        <v>1</v>
      </c>
      <c r="F130" s="253"/>
      <c r="G130" s="254">
        <f>ROUND(E130*F130,2)</f>
        <v>0</v>
      </c>
      <c r="H130" s="253"/>
      <c r="I130" s="254">
        <f>ROUND(E130*H130,2)</f>
        <v>0</v>
      </c>
      <c r="J130" s="253"/>
      <c r="K130" s="254">
        <f>ROUND(E130*J130,2)</f>
        <v>0</v>
      </c>
      <c r="L130" s="254">
        <v>21</v>
      </c>
      <c r="M130" s="254">
        <f>G130*(1+L130/100)</f>
        <v>0</v>
      </c>
      <c r="N130" s="252">
        <v>0</v>
      </c>
      <c r="O130" s="252">
        <f>ROUND(E130*N130,2)</f>
        <v>0</v>
      </c>
      <c r="P130" s="252">
        <v>0</v>
      </c>
      <c r="Q130" s="252">
        <f>ROUND(E130*P130,2)</f>
        <v>0</v>
      </c>
      <c r="R130" s="254"/>
      <c r="S130" s="254" t="s">
        <v>414</v>
      </c>
      <c r="T130" s="255" t="s">
        <v>420</v>
      </c>
      <c r="U130" s="224">
        <v>0</v>
      </c>
      <c r="V130" s="224">
        <f>ROUND(E130*U130,2)</f>
        <v>0</v>
      </c>
      <c r="W130" s="224"/>
      <c r="X130" s="224" t="s">
        <v>272</v>
      </c>
      <c r="Y130" s="213"/>
      <c r="Z130" s="213"/>
      <c r="AA130" s="213"/>
      <c r="AB130" s="213"/>
      <c r="AC130" s="213"/>
      <c r="AD130" s="213"/>
      <c r="AE130" s="213"/>
      <c r="AF130" s="213"/>
      <c r="AG130" s="213" t="s">
        <v>416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ht="20" outlineLevel="1" x14ac:dyDescent="0.25">
      <c r="A131" s="242">
        <v>57</v>
      </c>
      <c r="B131" s="243" t="s">
        <v>941</v>
      </c>
      <c r="C131" s="258" t="s">
        <v>942</v>
      </c>
      <c r="D131" s="244" t="s">
        <v>413</v>
      </c>
      <c r="E131" s="245">
        <v>1</v>
      </c>
      <c r="F131" s="246"/>
      <c r="G131" s="247">
        <f>ROUND(E131*F131,2)</f>
        <v>0</v>
      </c>
      <c r="H131" s="246"/>
      <c r="I131" s="247">
        <f>ROUND(E131*H131,2)</f>
        <v>0</v>
      </c>
      <c r="J131" s="246"/>
      <c r="K131" s="247">
        <f>ROUND(E131*J131,2)</f>
        <v>0</v>
      </c>
      <c r="L131" s="247">
        <v>21</v>
      </c>
      <c r="M131" s="247">
        <f>G131*(1+L131/100)</f>
        <v>0</v>
      </c>
      <c r="N131" s="245">
        <v>0</v>
      </c>
      <c r="O131" s="245">
        <f>ROUND(E131*N131,2)</f>
        <v>0</v>
      </c>
      <c r="P131" s="245">
        <v>0</v>
      </c>
      <c r="Q131" s="245">
        <f>ROUND(E131*P131,2)</f>
        <v>0</v>
      </c>
      <c r="R131" s="247"/>
      <c r="S131" s="247" t="s">
        <v>414</v>
      </c>
      <c r="T131" s="248" t="s">
        <v>420</v>
      </c>
      <c r="U131" s="224">
        <v>0</v>
      </c>
      <c r="V131" s="224">
        <f>ROUND(E131*U131,2)</f>
        <v>0</v>
      </c>
      <c r="W131" s="224"/>
      <c r="X131" s="224" t="s">
        <v>272</v>
      </c>
      <c r="Y131" s="213"/>
      <c r="Z131" s="213"/>
      <c r="AA131" s="213"/>
      <c r="AB131" s="213"/>
      <c r="AC131" s="213"/>
      <c r="AD131" s="213"/>
      <c r="AE131" s="213"/>
      <c r="AF131" s="213"/>
      <c r="AG131" s="213" t="s">
        <v>416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5">
      <c r="A132" s="220"/>
      <c r="B132" s="221"/>
      <c r="C132" s="261" t="s">
        <v>943</v>
      </c>
      <c r="D132" s="256"/>
      <c r="E132" s="256"/>
      <c r="F132" s="256"/>
      <c r="G132" s="256"/>
      <c r="H132" s="224"/>
      <c r="I132" s="224"/>
      <c r="J132" s="224"/>
      <c r="K132" s="224"/>
      <c r="L132" s="224"/>
      <c r="M132" s="224"/>
      <c r="N132" s="223"/>
      <c r="O132" s="223"/>
      <c r="P132" s="223"/>
      <c r="Q132" s="223"/>
      <c r="R132" s="224"/>
      <c r="S132" s="224"/>
      <c r="T132" s="224"/>
      <c r="U132" s="224"/>
      <c r="V132" s="224"/>
      <c r="W132" s="224"/>
      <c r="X132" s="224"/>
      <c r="Y132" s="213"/>
      <c r="Z132" s="213"/>
      <c r="AA132" s="213"/>
      <c r="AB132" s="213"/>
      <c r="AC132" s="213"/>
      <c r="AD132" s="213"/>
      <c r="AE132" s="213"/>
      <c r="AF132" s="213"/>
      <c r="AG132" s="213" t="s">
        <v>355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5">
      <c r="A133" s="220"/>
      <c r="B133" s="221"/>
      <c r="C133" s="273" t="s">
        <v>944</v>
      </c>
      <c r="D133" s="268"/>
      <c r="E133" s="268"/>
      <c r="F133" s="268"/>
      <c r="G133" s="268"/>
      <c r="H133" s="224"/>
      <c r="I133" s="224"/>
      <c r="J133" s="224"/>
      <c r="K133" s="224"/>
      <c r="L133" s="224"/>
      <c r="M133" s="224"/>
      <c r="N133" s="223"/>
      <c r="O133" s="223"/>
      <c r="P133" s="223"/>
      <c r="Q133" s="223"/>
      <c r="R133" s="224"/>
      <c r="S133" s="224"/>
      <c r="T133" s="224"/>
      <c r="U133" s="224"/>
      <c r="V133" s="224"/>
      <c r="W133" s="224"/>
      <c r="X133" s="224"/>
      <c r="Y133" s="213"/>
      <c r="Z133" s="213"/>
      <c r="AA133" s="213"/>
      <c r="AB133" s="213"/>
      <c r="AC133" s="213"/>
      <c r="AD133" s="213"/>
      <c r="AE133" s="213"/>
      <c r="AF133" s="213"/>
      <c r="AG133" s="213" t="s">
        <v>355</v>
      </c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5">
      <c r="A134" s="220"/>
      <c r="B134" s="221"/>
      <c r="C134" s="273" t="s">
        <v>945</v>
      </c>
      <c r="D134" s="268"/>
      <c r="E134" s="268"/>
      <c r="F134" s="268"/>
      <c r="G134" s="268"/>
      <c r="H134" s="224"/>
      <c r="I134" s="224"/>
      <c r="J134" s="224"/>
      <c r="K134" s="224"/>
      <c r="L134" s="224"/>
      <c r="M134" s="224"/>
      <c r="N134" s="223"/>
      <c r="O134" s="223"/>
      <c r="P134" s="223"/>
      <c r="Q134" s="223"/>
      <c r="R134" s="224"/>
      <c r="S134" s="224"/>
      <c r="T134" s="224"/>
      <c r="U134" s="224"/>
      <c r="V134" s="224"/>
      <c r="W134" s="224"/>
      <c r="X134" s="224"/>
      <c r="Y134" s="213"/>
      <c r="Z134" s="213"/>
      <c r="AA134" s="213"/>
      <c r="AB134" s="213"/>
      <c r="AC134" s="213"/>
      <c r="AD134" s="213"/>
      <c r="AE134" s="213"/>
      <c r="AF134" s="213"/>
      <c r="AG134" s="213" t="s">
        <v>355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5">
      <c r="A135" s="220"/>
      <c r="B135" s="221"/>
      <c r="C135" s="273" t="s">
        <v>946</v>
      </c>
      <c r="D135" s="268"/>
      <c r="E135" s="268"/>
      <c r="F135" s="268"/>
      <c r="G135" s="268"/>
      <c r="H135" s="224"/>
      <c r="I135" s="224"/>
      <c r="J135" s="224"/>
      <c r="K135" s="224"/>
      <c r="L135" s="224"/>
      <c r="M135" s="224"/>
      <c r="N135" s="223"/>
      <c r="O135" s="223"/>
      <c r="P135" s="223"/>
      <c r="Q135" s="223"/>
      <c r="R135" s="224"/>
      <c r="S135" s="224"/>
      <c r="T135" s="224"/>
      <c r="U135" s="224"/>
      <c r="V135" s="224"/>
      <c r="W135" s="224"/>
      <c r="X135" s="224"/>
      <c r="Y135" s="213"/>
      <c r="Z135" s="213"/>
      <c r="AA135" s="213"/>
      <c r="AB135" s="213"/>
      <c r="AC135" s="213"/>
      <c r="AD135" s="213"/>
      <c r="AE135" s="213"/>
      <c r="AF135" s="213"/>
      <c r="AG135" s="213" t="s">
        <v>355</v>
      </c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5">
      <c r="A136" s="220"/>
      <c r="B136" s="221"/>
      <c r="C136" s="273" t="s">
        <v>947</v>
      </c>
      <c r="D136" s="268"/>
      <c r="E136" s="268"/>
      <c r="F136" s="268"/>
      <c r="G136" s="268"/>
      <c r="H136" s="224"/>
      <c r="I136" s="224"/>
      <c r="J136" s="224"/>
      <c r="K136" s="224"/>
      <c r="L136" s="224"/>
      <c r="M136" s="224"/>
      <c r="N136" s="223"/>
      <c r="O136" s="223"/>
      <c r="P136" s="223"/>
      <c r="Q136" s="223"/>
      <c r="R136" s="224"/>
      <c r="S136" s="224"/>
      <c r="T136" s="224"/>
      <c r="U136" s="224"/>
      <c r="V136" s="224"/>
      <c r="W136" s="224"/>
      <c r="X136" s="224"/>
      <c r="Y136" s="213"/>
      <c r="Z136" s="213"/>
      <c r="AA136" s="213"/>
      <c r="AB136" s="213"/>
      <c r="AC136" s="213"/>
      <c r="AD136" s="213"/>
      <c r="AE136" s="213"/>
      <c r="AF136" s="213"/>
      <c r="AG136" s="213" t="s">
        <v>355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20"/>
      <c r="B137" s="221"/>
      <c r="C137" s="273" t="s">
        <v>948</v>
      </c>
      <c r="D137" s="268"/>
      <c r="E137" s="268"/>
      <c r="F137" s="268"/>
      <c r="G137" s="268"/>
      <c r="H137" s="224"/>
      <c r="I137" s="224"/>
      <c r="J137" s="224"/>
      <c r="K137" s="224"/>
      <c r="L137" s="224"/>
      <c r="M137" s="224"/>
      <c r="N137" s="223"/>
      <c r="O137" s="223"/>
      <c r="P137" s="223"/>
      <c r="Q137" s="223"/>
      <c r="R137" s="224"/>
      <c r="S137" s="224"/>
      <c r="T137" s="224"/>
      <c r="U137" s="224"/>
      <c r="V137" s="224"/>
      <c r="W137" s="224"/>
      <c r="X137" s="224"/>
      <c r="Y137" s="213"/>
      <c r="Z137" s="213"/>
      <c r="AA137" s="213"/>
      <c r="AB137" s="213"/>
      <c r="AC137" s="213"/>
      <c r="AD137" s="213"/>
      <c r="AE137" s="213"/>
      <c r="AF137" s="213"/>
      <c r="AG137" s="213" t="s">
        <v>355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5">
      <c r="A138" s="220"/>
      <c r="B138" s="221"/>
      <c r="C138" s="274" t="s">
        <v>949</v>
      </c>
      <c r="D138" s="228"/>
      <c r="E138" s="229"/>
      <c r="F138" s="230"/>
      <c r="G138" s="230"/>
      <c r="H138" s="224"/>
      <c r="I138" s="224"/>
      <c r="J138" s="224"/>
      <c r="K138" s="224"/>
      <c r="L138" s="224"/>
      <c r="M138" s="224"/>
      <c r="N138" s="223"/>
      <c r="O138" s="223"/>
      <c r="P138" s="223"/>
      <c r="Q138" s="223"/>
      <c r="R138" s="224"/>
      <c r="S138" s="224"/>
      <c r="T138" s="224"/>
      <c r="U138" s="224"/>
      <c r="V138" s="224"/>
      <c r="W138" s="224"/>
      <c r="X138" s="224"/>
      <c r="Y138" s="213"/>
      <c r="Z138" s="213"/>
      <c r="AA138" s="213"/>
      <c r="AB138" s="213"/>
      <c r="AC138" s="213"/>
      <c r="AD138" s="213"/>
      <c r="AE138" s="213"/>
      <c r="AF138" s="213"/>
      <c r="AG138" s="213" t="s">
        <v>355</v>
      </c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5">
      <c r="A139" s="220"/>
      <c r="B139" s="221"/>
      <c r="C139" s="273" t="s">
        <v>950</v>
      </c>
      <c r="D139" s="268"/>
      <c r="E139" s="268"/>
      <c r="F139" s="268"/>
      <c r="G139" s="268"/>
      <c r="H139" s="224"/>
      <c r="I139" s="224"/>
      <c r="J139" s="224"/>
      <c r="K139" s="224"/>
      <c r="L139" s="224"/>
      <c r="M139" s="224"/>
      <c r="N139" s="223"/>
      <c r="O139" s="223"/>
      <c r="P139" s="223"/>
      <c r="Q139" s="223"/>
      <c r="R139" s="224"/>
      <c r="S139" s="224"/>
      <c r="T139" s="224"/>
      <c r="U139" s="224"/>
      <c r="V139" s="224"/>
      <c r="W139" s="224"/>
      <c r="X139" s="224"/>
      <c r="Y139" s="213"/>
      <c r="Z139" s="213"/>
      <c r="AA139" s="213"/>
      <c r="AB139" s="213"/>
      <c r="AC139" s="213"/>
      <c r="AD139" s="213"/>
      <c r="AE139" s="213"/>
      <c r="AF139" s="213"/>
      <c r="AG139" s="213" t="s">
        <v>355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20"/>
      <c r="B140" s="221"/>
      <c r="C140" s="273" t="s">
        <v>951</v>
      </c>
      <c r="D140" s="268"/>
      <c r="E140" s="268"/>
      <c r="F140" s="268"/>
      <c r="G140" s="268"/>
      <c r="H140" s="224"/>
      <c r="I140" s="224"/>
      <c r="J140" s="224"/>
      <c r="K140" s="224"/>
      <c r="L140" s="224"/>
      <c r="M140" s="224"/>
      <c r="N140" s="223"/>
      <c r="O140" s="223"/>
      <c r="P140" s="223"/>
      <c r="Q140" s="223"/>
      <c r="R140" s="224"/>
      <c r="S140" s="224"/>
      <c r="T140" s="224"/>
      <c r="U140" s="224"/>
      <c r="V140" s="224"/>
      <c r="W140" s="224"/>
      <c r="X140" s="224"/>
      <c r="Y140" s="213"/>
      <c r="Z140" s="213"/>
      <c r="AA140" s="213"/>
      <c r="AB140" s="213"/>
      <c r="AC140" s="213"/>
      <c r="AD140" s="213"/>
      <c r="AE140" s="213"/>
      <c r="AF140" s="213"/>
      <c r="AG140" s="213" t="s">
        <v>355</v>
      </c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5">
      <c r="A141" s="220"/>
      <c r="B141" s="221"/>
      <c r="C141" s="273" t="s">
        <v>952</v>
      </c>
      <c r="D141" s="268"/>
      <c r="E141" s="268"/>
      <c r="F141" s="268"/>
      <c r="G141" s="268"/>
      <c r="H141" s="224"/>
      <c r="I141" s="224"/>
      <c r="J141" s="224"/>
      <c r="K141" s="224"/>
      <c r="L141" s="224"/>
      <c r="M141" s="224"/>
      <c r="N141" s="223"/>
      <c r="O141" s="223"/>
      <c r="P141" s="223"/>
      <c r="Q141" s="223"/>
      <c r="R141" s="224"/>
      <c r="S141" s="224"/>
      <c r="T141" s="224"/>
      <c r="U141" s="224"/>
      <c r="V141" s="224"/>
      <c r="W141" s="224"/>
      <c r="X141" s="224"/>
      <c r="Y141" s="213"/>
      <c r="Z141" s="213"/>
      <c r="AA141" s="213"/>
      <c r="AB141" s="213"/>
      <c r="AC141" s="213"/>
      <c r="AD141" s="213"/>
      <c r="AE141" s="213"/>
      <c r="AF141" s="213"/>
      <c r="AG141" s="213" t="s">
        <v>355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5">
      <c r="A142" s="220"/>
      <c r="B142" s="221"/>
      <c r="C142" s="273" t="s">
        <v>953</v>
      </c>
      <c r="D142" s="268"/>
      <c r="E142" s="268"/>
      <c r="F142" s="268"/>
      <c r="G142" s="268"/>
      <c r="H142" s="224"/>
      <c r="I142" s="224"/>
      <c r="J142" s="224"/>
      <c r="K142" s="224"/>
      <c r="L142" s="224"/>
      <c r="M142" s="224"/>
      <c r="N142" s="223"/>
      <c r="O142" s="223"/>
      <c r="P142" s="223"/>
      <c r="Q142" s="223"/>
      <c r="R142" s="224"/>
      <c r="S142" s="224"/>
      <c r="T142" s="224"/>
      <c r="U142" s="224"/>
      <c r="V142" s="224"/>
      <c r="W142" s="224"/>
      <c r="X142" s="224"/>
      <c r="Y142" s="213"/>
      <c r="Z142" s="213"/>
      <c r="AA142" s="213"/>
      <c r="AB142" s="213"/>
      <c r="AC142" s="213"/>
      <c r="AD142" s="213"/>
      <c r="AE142" s="213"/>
      <c r="AF142" s="213"/>
      <c r="AG142" s="213" t="s">
        <v>355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5">
      <c r="A143" s="220"/>
      <c r="B143" s="221"/>
      <c r="C143" s="273" t="s">
        <v>954</v>
      </c>
      <c r="D143" s="268"/>
      <c r="E143" s="268"/>
      <c r="F143" s="268"/>
      <c r="G143" s="268"/>
      <c r="H143" s="224"/>
      <c r="I143" s="224"/>
      <c r="J143" s="224"/>
      <c r="K143" s="224"/>
      <c r="L143" s="224"/>
      <c r="M143" s="224"/>
      <c r="N143" s="223"/>
      <c r="O143" s="223"/>
      <c r="P143" s="223"/>
      <c r="Q143" s="223"/>
      <c r="R143" s="224"/>
      <c r="S143" s="224"/>
      <c r="T143" s="224"/>
      <c r="U143" s="224"/>
      <c r="V143" s="224"/>
      <c r="W143" s="224"/>
      <c r="X143" s="224"/>
      <c r="Y143" s="213"/>
      <c r="Z143" s="213"/>
      <c r="AA143" s="213"/>
      <c r="AB143" s="213"/>
      <c r="AC143" s="213"/>
      <c r="AD143" s="213"/>
      <c r="AE143" s="213"/>
      <c r="AF143" s="213"/>
      <c r="AG143" s="213" t="s">
        <v>355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ht="20" outlineLevel="1" x14ac:dyDescent="0.25">
      <c r="A144" s="249">
        <v>58</v>
      </c>
      <c r="B144" s="250" t="s">
        <v>955</v>
      </c>
      <c r="C144" s="260" t="s">
        <v>956</v>
      </c>
      <c r="D144" s="251" t="s">
        <v>957</v>
      </c>
      <c r="E144" s="252">
        <v>15</v>
      </c>
      <c r="F144" s="253"/>
      <c r="G144" s="254">
        <f>ROUND(E144*F144,2)</f>
        <v>0</v>
      </c>
      <c r="H144" s="253"/>
      <c r="I144" s="254">
        <f>ROUND(E144*H144,2)</f>
        <v>0</v>
      </c>
      <c r="J144" s="253"/>
      <c r="K144" s="254">
        <f>ROUND(E144*J144,2)</f>
        <v>0</v>
      </c>
      <c r="L144" s="254">
        <v>21</v>
      </c>
      <c r="M144" s="254">
        <f>G144*(1+L144/100)</f>
        <v>0</v>
      </c>
      <c r="N144" s="252">
        <v>0</v>
      </c>
      <c r="O144" s="252">
        <f>ROUND(E144*N144,2)</f>
        <v>0</v>
      </c>
      <c r="P144" s="252">
        <v>0</v>
      </c>
      <c r="Q144" s="252">
        <f>ROUND(E144*P144,2)</f>
        <v>0</v>
      </c>
      <c r="R144" s="254"/>
      <c r="S144" s="254" t="s">
        <v>414</v>
      </c>
      <c r="T144" s="255" t="s">
        <v>420</v>
      </c>
      <c r="U144" s="224">
        <v>0</v>
      </c>
      <c r="V144" s="224">
        <f>ROUND(E144*U144,2)</f>
        <v>0</v>
      </c>
      <c r="W144" s="224"/>
      <c r="X144" s="224" t="s">
        <v>272</v>
      </c>
      <c r="Y144" s="213"/>
      <c r="Z144" s="213"/>
      <c r="AA144" s="213"/>
      <c r="AB144" s="213"/>
      <c r="AC144" s="213"/>
      <c r="AD144" s="213"/>
      <c r="AE144" s="213"/>
      <c r="AF144" s="213"/>
      <c r="AG144" s="213" t="s">
        <v>273</v>
      </c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49">
        <v>59</v>
      </c>
      <c r="B145" s="250" t="s">
        <v>958</v>
      </c>
      <c r="C145" s="260" t="s">
        <v>959</v>
      </c>
      <c r="D145" s="251" t="s">
        <v>960</v>
      </c>
      <c r="E145" s="252">
        <v>1</v>
      </c>
      <c r="F145" s="253"/>
      <c r="G145" s="254">
        <f>ROUND(E145*F145,2)</f>
        <v>0</v>
      </c>
      <c r="H145" s="253"/>
      <c r="I145" s="254">
        <f>ROUND(E145*H145,2)</f>
        <v>0</v>
      </c>
      <c r="J145" s="253"/>
      <c r="K145" s="254">
        <f>ROUND(E145*J145,2)</f>
        <v>0</v>
      </c>
      <c r="L145" s="254">
        <v>21</v>
      </c>
      <c r="M145" s="254">
        <f>G145*(1+L145/100)</f>
        <v>0</v>
      </c>
      <c r="N145" s="252">
        <v>0</v>
      </c>
      <c r="O145" s="252">
        <f>ROUND(E145*N145,2)</f>
        <v>0</v>
      </c>
      <c r="P145" s="252">
        <v>0</v>
      </c>
      <c r="Q145" s="252">
        <f>ROUND(E145*P145,2)</f>
        <v>0</v>
      </c>
      <c r="R145" s="254"/>
      <c r="S145" s="254" t="s">
        <v>414</v>
      </c>
      <c r="T145" s="255" t="s">
        <v>420</v>
      </c>
      <c r="U145" s="224">
        <v>0</v>
      </c>
      <c r="V145" s="224">
        <f>ROUND(E145*U145,2)</f>
        <v>0</v>
      </c>
      <c r="W145" s="224"/>
      <c r="X145" s="224" t="s">
        <v>913</v>
      </c>
      <c r="Y145" s="213"/>
      <c r="Z145" s="213"/>
      <c r="AA145" s="213"/>
      <c r="AB145" s="213"/>
      <c r="AC145" s="213"/>
      <c r="AD145" s="213"/>
      <c r="AE145" s="213"/>
      <c r="AF145" s="213"/>
      <c r="AG145" s="213" t="s">
        <v>914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5">
      <c r="A146" s="249">
        <v>60</v>
      </c>
      <c r="B146" s="250" t="s">
        <v>961</v>
      </c>
      <c r="C146" s="260" t="s">
        <v>962</v>
      </c>
      <c r="D146" s="251" t="s">
        <v>960</v>
      </c>
      <c r="E146" s="252">
        <v>1</v>
      </c>
      <c r="F146" s="253"/>
      <c r="G146" s="254">
        <f>ROUND(E146*F146,2)</f>
        <v>0</v>
      </c>
      <c r="H146" s="253"/>
      <c r="I146" s="254">
        <f>ROUND(E146*H146,2)</f>
        <v>0</v>
      </c>
      <c r="J146" s="253"/>
      <c r="K146" s="254">
        <f>ROUND(E146*J146,2)</f>
        <v>0</v>
      </c>
      <c r="L146" s="254">
        <v>21</v>
      </c>
      <c r="M146" s="254">
        <f>G146*(1+L146/100)</f>
        <v>0</v>
      </c>
      <c r="N146" s="252">
        <v>0</v>
      </c>
      <c r="O146" s="252">
        <f>ROUND(E146*N146,2)</f>
        <v>0</v>
      </c>
      <c r="P146" s="252">
        <v>0</v>
      </c>
      <c r="Q146" s="252">
        <f>ROUND(E146*P146,2)</f>
        <v>0</v>
      </c>
      <c r="R146" s="254"/>
      <c r="S146" s="254" t="s">
        <v>414</v>
      </c>
      <c r="T146" s="255" t="s">
        <v>420</v>
      </c>
      <c r="U146" s="224">
        <v>0</v>
      </c>
      <c r="V146" s="224">
        <f>ROUND(E146*U146,2)</f>
        <v>0</v>
      </c>
      <c r="W146" s="224"/>
      <c r="X146" s="224" t="s">
        <v>913</v>
      </c>
      <c r="Y146" s="213"/>
      <c r="Z146" s="213"/>
      <c r="AA146" s="213"/>
      <c r="AB146" s="213"/>
      <c r="AC146" s="213"/>
      <c r="AD146" s="213"/>
      <c r="AE146" s="213"/>
      <c r="AF146" s="213"/>
      <c r="AG146" s="213" t="s">
        <v>914</v>
      </c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5">
      <c r="A147" s="249">
        <v>61</v>
      </c>
      <c r="B147" s="250" t="s">
        <v>963</v>
      </c>
      <c r="C147" s="260" t="s">
        <v>964</v>
      </c>
      <c r="D147" s="251" t="s">
        <v>388</v>
      </c>
      <c r="E147" s="252">
        <v>1</v>
      </c>
      <c r="F147" s="253"/>
      <c r="G147" s="254">
        <f>ROUND(E147*F147,2)</f>
        <v>0</v>
      </c>
      <c r="H147" s="253"/>
      <c r="I147" s="254">
        <f>ROUND(E147*H147,2)</f>
        <v>0</v>
      </c>
      <c r="J147" s="253"/>
      <c r="K147" s="254">
        <f>ROUND(E147*J147,2)</f>
        <v>0</v>
      </c>
      <c r="L147" s="254">
        <v>21</v>
      </c>
      <c r="M147" s="254">
        <f>G147*(1+L147/100)</f>
        <v>0</v>
      </c>
      <c r="N147" s="252">
        <v>1.5E-3</v>
      </c>
      <c r="O147" s="252">
        <f>ROUND(E147*N147,2)</f>
        <v>0</v>
      </c>
      <c r="P147" s="252">
        <v>0</v>
      </c>
      <c r="Q147" s="252">
        <f>ROUND(E147*P147,2)</f>
        <v>0</v>
      </c>
      <c r="R147" s="254"/>
      <c r="S147" s="254" t="s">
        <v>414</v>
      </c>
      <c r="T147" s="255" t="s">
        <v>420</v>
      </c>
      <c r="U147" s="224">
        <v>0.17</v>
      </c>
      <c r="V147" s="224">
        <f>ROUND(E147*U147,2)</f>
        <v>0.17</v>
      </c>
      <c r="W147" s="224"/>
      <c r="X147" s="224" t="s">
        <v>529</v>
      </c>
      <c r="Y147" s="213"/>
      <c r="Z147" s="213"/>
      <c r="AA147" s="213"/>
      <c r="AB147" s="213"/>
      <c r="AC147" s="213"/>
      <c r="AD147" s="213"/>
      <c r="AE147" s="213"/>
      <c r="AF147" s="213"/>
      <c r="AG147" s="213" t="s">
        <v>802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5">
      <c r="A148" s="242">
        <v>62</v>
      </c>
      <c r="B148" s="243" t="s">
        <v>965</v>
      </c>
      <c r="C148" s="258" t="s">
        <v>966</v>
      </c>
      <c r="D148" s="244" t="s">
        <v>388</v>
      </c>
      <c r="E148" s="245">
        <v>2</v>
      </c>
      <c r="F148" s="246"/>
      <c r="G148" s="247">
        <f>ROUND(E148*F148,2)</f>
        <v>0</v>
      </c>
      <c r="H148" s="246"/>
      <c r="I148" s="247">
        <f>ROUND(E148*H148,2)</f>
        <v>0</v>
      </c>
      <c r="J148" s="246"/>
      <c r="K148" s="247">
        <f>ROUND(E148*J148,2)</f>
        <v>0</v>
      </c>
      <c r="L148" s="247">
        <v>21</v>
      </c>
      <c r="M148" s="247">
        <f>G148*(1+L148/100)</f>
        <v>0</v>
      </c>
      <c r="N148" s="245">
        <v>1.5E-3</v>
      </c>
      <c r="O148" s="245">
        <f>ROUND(E148*N148,2)</f>
        <v>0</v>
      </c>
      <c r="P148" s="245">
        <v>0</v>
      </c>
      <c r="Q148" s="245">
        <f>ROUND(E148*P148,2)</f>
        <v>0</v>
      </c>
      <c r="R148" s="247"/>
      <c r="S148" s="247" t="s">
        <v>414</v>
      </c>
      <c r="T148" s="248" t="s">
        <v>420</v>
      </c>
      <c r="U148" s="224">
        <v>0.17</v>
      </c>
      <c r="V148" s="224">
        <f>ROUND(E148*U148,2)</f>
        <v>0.34</v>
      </c>
      <c r="W148" s="224"/>
      <c r="X148" s="224" t="s">
        <v>529</v>
      </c>
      <c r="Y148" s="213"/>
      <c r="Z148" s="213"/>
      <c r="AA148" s="213"/>
      <c r="AB148" s="213"/>
      <c r="AC148" s="213"/>
      <c r="AD148" s="213"/>
      <c r="AE148" s="213"/>
      <c r="AF148" s="213"/>
      <c r="AG148" s="213" t="s">
        <v>802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5">
      <c r="A149" s="220"/>
      <c r="B149" s="221"/>
      <c r="C149" s="261" t="s">
        <v>967</v>
      </c>
      <c r="D149" s="256"/>
      <c r="E149" s="256"/>
      <c r="F149" s="256"/>
      <c r="G149" s="256"/>
      <c r="H149" s="224"/>
      <c r="I149" s="224"/>
      <c r="J149" s="224"/>
      <c r="K149" s="224"/>
      <c r="L149" s="224"/>
      <c r="M149" s="224"/>
      <c r="N149" s="223"/>
      <c r="O149" s="223"/>
      <c r="P149" s="223"/>
      <c r="Q149" s="223"/>
      <c r="R149" s="224"/>
      <c r="S149" s="224"/>
      <c r="T149" s="224"/>
      <c r="U149" s="224"/>
      <c r="V149" s="224"/>
      <c r="W149" s="224"/>
      <c r="X149" s="224"/>
      <c r="Y149" s="213"/>
      <c r="Z149" s="213"/>
      <c r="AA149" s="213"/>
      <c r="AB149" s="213"/>
      <c r="AC149" s="213"/>
      <c r="AD149" s="213"/>
      <c r="AE149" s="213"/>
      <c r="AF149" s="213"/>
      <c r="AG149" s="213" t="s">
        <v>355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5">
      <c r="A150" s="220">
        <v>63</v>
      </c>
      <c r="B150" s="221" t="s">
        <v>968</v>
      </c>
      <c r="C150" s="270" t="s">
        <v>969</v>
      </c>
      <c r="D150" s="222" t="s">
        <v>0</v>
      </c>
      <c r="E150" s="265"/>
      <c r="F150" s="225"/>
      <c r="G150" s="224">
        <f>ROUND(E150*F150,2)</f>
        <v>0</v>
      </c>
      <c r="H150" s="225"/>
      <c r="I150" s="224">
        <f>ROUND(E150*H150,2)</f>
        <v>0</v>
      </c>
      <c r="J150" s="225"/>
      <c r="K150" s="224">
        <f>ROUND(E150*J150,2)</f>
        <v>0</v>
      </c>
      <c r="L150" s="224">
        <v>21</v>
      </c>
      <c r="M150" s="224">
        <f>G150*(1+L150/100)</f>
        <v>0</v>
      </c>
      <c r="N150" s="223">
        <v>0</v>
      </c>
      <c r="O150" s="223">
        <f>ROUND(E150*N150,2)</f>
        <v>0</v>
      </c>
      <c r="P150" s="223">
        <v>0</v>
      </c>
      <c r="Q150" s="223">
        <f>ROUND(E150*P150,2)</f>
        <v>0</v>
      </c>
      <c r="R150" s="224" t="s">
        <v>895</v>
      </c>
      <c r="S150" s="224" t="s">
        <v>801</v>
      </c>
      <c r="T150" s="224" t="s">
        <v>801</v>
      </c>
      <c r="U150" s="224">
        <v>0</v>
      </c>
      <c r="V150" s="224">
        <f>ROUND(E150*U150,2)</f>
        <v>0</v>
      </c>
      <c r="W150" s="224"/>
      <c r="X150" s="224" t="s">
        <v>156</v>
      </c>
      <c r="Y150" s="213"/>
      <c r="Z150" s="213"/>
      <c r="AA150" s="213"/>
      <c r="AB150" s="213"/>
      <c r="AC150" s="213"/>
      <c r="AD150" s="213"/>
      <c r="AE150" s="213"/>
      <c r="AF150" s="213"/>
      <c r="AG150" s="213" t="s">
        <v>825</v>
      </c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ht="13" x14ac:dyDescent="0.25">
      <c r="A151" s="232" t="s">
        <v>265</v>
      </c>
      <c r="B151" s="233" t="s">
        <v>158</v>
      </c>
      <c r="C151" s="257" t="s">
        <v>27</v>
      </c>
      <c r="D151" s="234"/>
      <c r="E151" s="235"/>
      <c r="F151" s="236"/>
      <c r="G151" s="236">
        <f>SUMIF(AG152:AG158,"&lt;&gt;NOR",G152:G158)</f>
        <v>0</v>
      </c>
      <c r="H151" s="236"/>
      <c r="I151" s="236">
        <f>SUM(I152:I158)</f>
        <v>0</v>
      </c>
      <c r="J151" s="236"/>
      <c r="K151" s="236">
        <f>SUM(K152:K158)</f>
        <v>0</v>
      </c>
      <c r="L151" s="236"/>
      <c r="M151" s="236">
        <f>SUM(M152:M158)</f>
        <v>0</v>
      </c>
      <c r="N151" s="235"/>
      <c r="O151" s="235">
        <f>SUM(O152:O158)</f>
        <v>0</v>
      </c>
      <c r="P151" s="235"/>
      <c r="Q151" s="235">
        <f>SUM(Q152:Q158)</f>
        <v>0</v>
      </c>
      <c r="R151" s="236"/>
      <c r="S151" s="236"/>
      <c r="T151" s="237"/>
      <c r="U151" s="231"/>
      <c r="V151" s="231">
        <f>SUM(V152:V158)</f>
        <v>0</v>
      </c>
      <c r="W151" s="231"/>
      <c r="X151" s="231"/>
      <c r="AG151" t="s">
        <v>266</v>
      </c>
    </row>
    <row r="152" spans="1:60" outlineLevel="1" x14ac:dyDescent="0.25">
      <c r="A152" s="249">
        <v>64</v>
      </c>
      <c r="B152" s="250" t="s">
        <v>970</v>
      </c>
      <c r="C152" s="260" t="s">
        <v>971</v>
      </c>
      <c r="D152" s="251" t="s">
        <v>413</v>
      </c>
      <c r="E152" s="252">
        <v>1</v>
      </c>
      <c r="F152" s="253"/>
      <c r="G152" s="254">
        <f>ROUND(E152*F152,2)</f>
        <v>0</v>
      </c>
      <c r="H152" s="253"/>
      <c r="I152" s="254">
        <f>ROUND(E152*H152,2)</f>
        <v>0</v>
      </c>
      <c r="J152" s="253"/>
      <c r="K152" s="254">
        <f>ROUND(E152*J152,2)</f>
        <v>0</v>
      </c>
      <c r="L152" s="254">
        <v>21</v>
      </c>
      <c r="M152" s="254">
        <f>G152*(1+L152/100)</f>
        <v>0</v>
      </c>
      <c r="N152" s="252">
        <v>0</v>
      </c>
      <c r="O152" s="252">
        <f>ROUND(E152*N152,2)</f>
        <v>0</v>
      </c>
      <c r="P152" s="252">
        <v>0</v>
      </c>
      <c r="Q152" s="252">
        <f>ROUND(E152*P152,2)</f>
        <v>0</v>
      </c>
      <c r="R152" s="254"/>
      <c r="S152" s="254" t="s">
        <v>414</v>
      </c>
      <c r="T152" s="255" t="s">
        <v>420</v>
      </c>
      <c r="U152" s="224">
        <v>0</v>
      </c>
      <c r="V152" s="224">
        <f>ROUND(E152*U152,2)</f>
        <v>0</v>
      </c>
      <c r="W152" s="224"/>
      <c r="X152" s="224" t="s">
        <v>272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273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5">
      <c r="A153" s="249">
        <v>65</v>
      </c>
      <c r="B153" s="250" t="s">
        <v>972</v>
      </c>
      <c r="C153" s="260" t="s">
        <v>973</v>
      </c>
      <c r="D153" s="251" t="s">
        <v>413</v>
      </c>
      <c r="E153" s="252">
        <v>1</v>
      </c>
      <c r="F153" s="253"/>
      <c r="G153" s="254">
        <f>ROUND(E153*F153,2)</f>
        <v>0</v>
      </c>
      <c r="H153" s="253"/>
      <c r="I153" s="254">
        <f>ROUND(E153*H153,2)</f>
        <v>0</v>
      </c>
      <c r="J153" s="253"/>
      <c r="K153" s="254">
        <f>ROUND(E153*J153,2)</f>
        <v>0</v>
      </c>
      <c r="L153" s="254">
        <v>21</v>
      </c>
      <c r="M153" s="254">
        <f>G153*(1+L153/100)</f>
        <v>0</v>
      </c>
      <c r="N153" s="252">
        <v>0</v>
      </c>
      <c r="O153" s="252">
        <f>ROUND(E153*N153,2)</f>
        <v>0</v>
      </c>
      <c r="P153" s="252">
        <v>0</v>
      </c>
      <c r="Q153" s="252">
        <f>ROUND(E153*P153,2)</f>
        <v>0</v>
      </c>
      <c r="R153" s="254"/>
      <c r="S153" s="254" t="s">
        <v>414</v>
      </c>
      <c r="T153" s="255" t="s">
        <v>420</v>
      </c>
      <c r="U153" s="224">
        <v>0</v>
      </c>
      <c r="V153" s="224">
        <f>ROUND(E153*U153,2)</f>
        <v>0</v>
      </c>
      <c r="W153" s="224"/>
      <c r="X153" s="224" t="s">
        <v>272</v>
      </c>
      <c r="Y153" s="213"/>
      <c r="Z153" s="213"/>
      <c r="AA153" s="213"/>
      <c r="AB153" s="213"/>
      <c r="AC153" s="213"/>
      <c r="AD153" s="213"/>
      <c r="AE153" s="213"/>
      <c r="AF153" s="213"/>
      <c r="AG153" s="213" t="s">
        <v>273</v>
      </c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5">
      <c r="A154" s="249">
        <v>66</v>
      </c>
      <c r="B154" s="250" t="s">
        <v>974</v>
      </c>
      <c r="C154" s="260" t="s">
        <v>975</v>
      </c>
      <c r="D154" s="251" t="s">
        <v>413</v>
      </c>
      <c r="E154" s="252">
        <v>1</v>
      </c>
      <c r="F154" s="253"/>
      <c r="G154" s="254">
        <f>ROUND(E154*F154,2)</f>
        <v>0</v>
      </c>
      <c r="H154" s="253"/>
      <c r="I154" s="254">
        <f>ROUND(E154*H154,2)</f>
        <v>0</v>
      </c>
      <c r="J154" s="253"/>
      <c r="K154" s="254">
        <f>ROUND(E154*J154,2)</f>
        <v>0</v>
      </c>
      <c r="L154" s="254">
        <v>21</v>
      </c>
      <c r="M154" s="254">
        <f>G154*(1+L154/100)</f>
        <v>0</v>
      </c>
      <c r="N154" s="252">
        <v>0</v>
      </c>
      <c r="O154" s="252">
        <f>ROUND(E154*N154,2)</f>
        <v>0</v>
      </c>
      <c r="P154" s="252">
        <v>0</v>
      </c>
      <c r="Q154" s="252">
        <f>ROUND(E154*P154,2)</f>
        <v>0</v>
      </c>
      <c r="R154" s="254"/>
      <c r="S154" s="254" t="s">
        <v>414</v>
      </c>
      <c r="T154" s="255" t="s">
        <v>420</v>
      </c>
      <c r="U154" s="224">
        <v>0</v>
      </c>
      <c r="V154" s="224">
        <f>ROUND(E154*U154,2)</f>
        <v>0</v>
      </c>
      <c r="W154" s="224"/>
      <c r="X154" s="224" t="s">
        <v>272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273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5">
      <c r="A155" s="249">
        <v>67</v>
      </c>
      <c r="B155" s="250" t="s">
        <v>976</v>
      </c>
      <c r="C155" s="260" t="s">
        <v>977</v>
      </c>
      <c r="D155" s="251" t="s">
        <v>413</v>
      </c>
      <c r="E155" s="252">
        <v>1</v>
      </c>
      <c r="F155" s="253"/>
      <c r="G155" s="254">
        <f>ROUND(E155*F155,2)</f>
        <v>0</v>
      </c>
      <c r="H155" s="253"/>
      <c r="I155" s="254">
        <f>ROUND(E155*H155,2)</f>
        <v>0</v>
      </c>
      <c r="J155" s="253"/>
      <c r="K155" s="254">
        <f>ROUND(E155*J155,2)</f>
        <v>0</v>
      </c>
      <c r="L155" s="254">
        <v>21</v>
      </c>
      <c r="M155" s="254">
        <f>G155*(1+L155/100)</f>
        <v>0</v>
      </c>
      <c r="N155" s="252">
        <v>0</v>
      </c>
      <c r="O155" s="252">
        <f>ROUND(E155*N155,2)</f>
        <v>0</v>
      </c>
      <c r="P155" s="252">
        <v>0</v>
      </c>
      <c r="Q155" s="252">
        <f>ROUND(E155*P155,2)</f>
        <v>0</v>
      </c>
      <c r="R155" s="254"/>
      <c r="S155" s="254" t="s">
        <v>414</v>
      </c>
      <c r="T155" s="255" t="s">
        <v>420</v>
      </c>
      <c r="U155" s="224">
        <v>0</v>
      </c>
      <c r="V155" s="224">
        <f>ROUND(E155*U155,2)</f>
        <v>0</v>
      </c>
      <c r="W155" s="224"/>
      <c r="X155" s="224" t="s">
        <v>272</v>
      </c>
      <c r="Y155" s="213"/>
      <c r="Z155" s="213"/>
      <c r="AA155" s="213"/>
      <c r="AB155" s="213"/>
      <c r="AC155" s="213"/>
      <c r="AD155" s="213"/>
      <c r="AE155" s="213"/>
      <c r="AF155" s="213"/>
      <c r="AG155" s="213" t="s">
        <v>273</v>
      </c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5">
      <c r="A156" s="249">
        <v>68</v>
      </c>
      <c r="B156" s="250" t="s">
        <v>978</v>
      </c>
      <c r="C156" s="260" t="s">
        <v>979</v>
      </c>
      <c r="D156" s="251" t="s">
        <v>413</v>
      </c>
      <c r="E156" s="252">
        <v>1</v>
      </c>
      <c r="F156" s="253"/>
      <c r="G156" s="254">
        <f>ROUND(E156*F156,2)</f>
        <v>0</v>
      </c>
      <c r="H156" s="253"/>
      <c r="I156" s="254">
        <f>ROUND(E156*H156,2)</f>
        <v>0</v>
      </c>
      <c r="J156" s="253"/>
      <c r="K156" s="254">
        <f>ROUND(E156*J156,2)</f>
        <v>0</v>
      </c>
      <c r="L156" s="254">
        <v>21</v>
      </c>
      <c r="M156" s="254">
        <f>G156*(1+L156/100)</f>
        <v>0</v>
      </c>
      <c r="N156" s="252">
        <v>0</v>
      </c>
      <c r="O156" s="252">
        <f>ROUND(E156*N156,2)</f>
        <v>0</v>
      </c>
      <c r="P156" s="252">
        <v>0</v>
      </c>
      <c r="Q156" s="252">
        <f>ROUND(E156*P156,2)</f>
        <v>0</v>
      </c>
      <c r="R156" s="254"/>
      <c r="S156" s="254" t="s">
        <v>414</v>
      </c>
      <c r="T156" s="255" t="s">
        <v>420</v>
      </c>
      <c r="U156" s="224">
        <v>0</v>
      </c>
      <c r="V156" s="224">
        <f>ROUND(E156*U156,2)</f>
        <v>0</v>
      </c>
      <c r="W156" s="224"/>
      <c r="X156" s="224" t="s">
        <v>272</v>
      </c>
      <c r="Y156" s="213"/>
      <c r="Z156" s="213"/>
      <c r="AA156" s="213"/>
      <c r="AB156" s="213"/>
      <c r="AC156" s="213"/>
      <c r="AD156" s="213"/>
      <c r="AE156" s="213"/>
      <c r="AF156" s="213"/>
      <c r="AG156" s="213" t="s">
        <v>273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5">
      <c r="A157" s="242">
        <v>69</v>
      </c>
      <c r="B157" s="243" t="s">
        <v>980</v>
      </c>
      <c r="C157" s="258" t="s">
        <v>981</v>
      </c>
      <c r="D157" s="244" t="s">
        <v>982</v>
      </c>
      <c r="E157" s="245">
        <v>1</v>
      </c>
      <c r="F157" s="246"/>
      <c r="G157" s="247">
        <f>ROUND(E157*F157,2)</f>
        <v>0</v>
      </c>
      <c r="H157" s="246"/>
      <c r="I157" s="247">
        <f>ROUND(E157*H157,2)</f>
        <v>0</v>
      </c>
      <c r="J157" s="246"/>
      <c r="K157" s="247">
        <f>ROUND(E157*J157,2)</f>
        <v>0</v>
      </c>
      <c r="L157" s="247">
        <v>21</v>
      </c>
      <c r="M157" s="247">
        <f>G157*(1+L157/100)</f>
        <v>0</v>
      </c>
      <c r="N157" s="245">
        <v>0</v>
      </c>
      <c r="O157" s="245">
        <f>ROUND(E157*N157,2)</f>
        <v>0</v>
      </c>
      <c r="P157" s="245">
        <v>0</v>
      </c>
      <c r="Q157" s="245">
        <f>ROUND(E157*P157,2)</f>
        <v>0</v>
      </c>
      <c r="R157" s="247"/>
      <c r="S157" s="247" t="s">
        <v>414</v>
      </c>
      <c r="T157" s="248" t="s">
        <v>420</v>
      </c>
      <c r="U157" s="224">
        <v>0</v>
      </c>
      <c r="V157" s="224">
        <f>ROUND(E157*U157,2)</f>
        <v>0</v>
      </c>
      <c r="W157" s="224"/>
      <c r="X157" s="224" t="s">
        <v>983</v>
      </c>
      <c r="Y157" s="213"/>
      <c r="Z157" s="213"/>
      <c r="AA157" s="213"/>
      <c r="AB157" s="213"/>
      <c r="AC157" s="213"/>
      <c r="AD157" s="213"/>
      <c r="AE157" s="213"/>
      <c r="AF157" s="213"/>
      <c r="AG157" s="213" t="s">
        <v>984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5">
      <c r="A158" s="220"/>
      <c r="B158" s="221"/>
      <c r="C158" s="261" t="s">
        <v>985</v>
      </c>
      <c r="D158" s="256"/>
      <c r="E158" s="256"/>
      <c r="F158" s="256"/>
      <c r="G158" s="256"/>
      <c r="H158" s="224"/>
      <c r="I158" s="224"/>
      <c r="J158" s="224"/>
      <c r="K158" s="224"/>
      <c r="L158" s="224"/>
      <c r="M158" s="224"/>
      <c r="N158" s="223"/>
      <c r="O158" s="223"/>
      <c r="P158" s="223"/>
      <c r="Q158" s="223"/>
      <c r="R158" s="224"/>
      <c r="S158" s="224"/>
      <c r="T158" s="224"/>
      <c r="U158" s="224"/>
      <c r="V158" s="224"/>
      <c r="W158" s="224"/>
      <c r="X158" s="224"/>
      <c r="Y158" s="213"/>
      <c r="Z158" s="213"/>
      <c r="AA158" s="213"/>
      <c r="AB158" s="213"/>
      <c r="AC158" s="213"/>
      <c r="AD158" s="213"/>
      <c r="AE158" s="213"/>
      <c r="AF158" s="213"/>
      <c r="AG158" s="213" t="s">
        <v>355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69" t="str">
        <f>C158</f>
        <v>Náklady na vyhotovení dokumentace skutečného provedení stavby a její předání objednateli v požadované formě a požadovaném počtu.</v>
      </c>
      <c r="BB158" s="213"/>
      <c r="BC158" s="213"/>
      <c r="BD158" s="213"/>
      <c r="BE158" s="213"/>
      <c r="BF158" s="213"/>
      <c r="BG158" s="213"/>
      <c r="BH158" s="213"/>
    </row>
    <row r="159" spans="1:60" ht="13" x14ac:dyDescent="0.25">
      <c r="A159" s="232" t="s">
        <v>265</v>
      </c>
      <c r="B159" s="233" t="s">
        <v>238</v>
      </c>
      <c r="C159" s="257" t="s">
        <v>28</v>
      </c>
      <c r="D159" s="234"/>
      <c r="E159" s="235"/>
      <c r="F159" s="236"/>
      <c r="G159" s="236">
        <f>SUMIF(AG160:AG162,"&lt;&gt;NOR",G160:G162)</f>
        <v>0</v>
      </c>
      <c r="H159" s="236"/>
      <c r="I159" s="236">
        <f>SUM(I160:I162)</f>
        <v>0</v>
      </c>
      <c r="J159" s="236"/>
      <c r="K159" s="236">
        <f>SUM(K160:K162)</f>
        <v>0</v>
      </c>
      <c r="L159" s="236"/>
      <c r="M159" s="236">
        <f>SUM(M160:M162)</f>
        <v>0</v>
      </c>
      <c r="N159" s="235"/>
      <c r="O159" s="235">
        <f>SUM(O160:O162)</f>
        <v>0</v>
      </c>
      <c r="P159" s="235"/>
      <c r="Q159" s="235">
        <f>SUM(Q160:Q162)</f>
        <v>0</v>
      </c>
      <c r="R159" s="236"/>
      <c r="S159" s="236"/>
      <c r="T159" s="237"/>
      <c r="U159" s="231"/>
      <c r="V159" s="231">
        <f>SUM(V160:V162)</f>
        <v>0</v>
      </c>
      <c r="W159" s="231"/>
      <c r="X159" s="231"/>
      <c r="AG159" t="s">
        <v>266</v>
      </c>
    </row>
    <row r="160" spans="1:60" outlineLevel="1" x14ac:dyDescent="0.25">
      <c r="A160" s="249">
        <v>70</v>
      </c>
      <c r="B160" s="250" t="s">
        <v>986</v>
      </c>
      <c r="C160" s="260" t="s">
        <v>987</v>
      </c>
      <c r="D160" s="251" t="s">
        <v>988</v>
      </c>
      <c r="E160" s="252">
        <v>16</v>
      </c>
      <c r="F160" s="253"/>
      <c r="G160" s="254">
        <f>ROUND(E160*F160,2)</f>
        <v>0</v>
      </c>
      <c r="H160" s="253"/>
      <c r="I160" s="254">
        <f>ROUND(E160*H160,2)</f>
        <v>0</v>
      </c>
      <c r="J160" s="253"/>
      <c r="K160" s="254">
        <f>ROUND(E160*J160,2)</f>
        <v>0</v>
      </c>
      <c r="L160" s="254">
        <v>21</v>
      </c>
      <c r="M160" s="254">
        <f>G160*(1+L160/100)</f>
        <v>0</v>
      </c>
      <c r="N160" s="252">
        <v>0</v>
      </c>
      <c r="O160" s="252">
        <f>ROUND(E160*N160,2)</f>
        <v>0</v>
      </c>
      <c r="P160" s="252">
        <v>0</v>
      </c>
      <c r="Q160" s="252">
        <f>ROUND(E160*P160,2)</f>
        <v>0</v>
      </c>
      <c r="R160" s="254"/>
      <c r="S160" s="254" t="s">
        <v>414</v>
      </c>
      <c r="T160" s="255" t="s">
        <v>420</v>
      </c>
      <c r="U160" s="224">
        <v>0</v>
      </c>
      <c r="V160" s="224">
        <f>ROUND(E160*U160,2)</f>
        <v>0</v>
      </c>
      <c r="W160" s="224"/>
      <c r="X160" s="224" t="s">
        <v>989</v>
      </c>
      <c r="Y160" s="213"/>
      <c r="Z160" s="213"/>
      <c r="AA160" s="213"/>
      <c r="AB160" s="213"/>
      <c r="AC160" s="213"/>
      <c r="AD160" s="213"/>
      <c r="AE160" s="213"/>
      <c r="AF160" s="213"/>
      <c r="AG160" s="213" t="s">
        <v>990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5">
      <c r="A161" s="249">
        <v>71</v>
      </c>
      <c r="B161" s="250" t="s">
        <v>991</v>
      </c>
      <c r="C161" s="260" t="s">
        <v>992</v>
      </c>
      <c r="D161" s="251" t="s">
        <v>413</v>
      </c>
      <c r="E161" s="252">
        <v>1</v>
      </c>
      <c r="F161" s="253"/>
      <c r="G161" s="254">
        <f>ROUND(E161*F161,2)</f>
        <v>0</v>
      </c>
      <c r="H161" s="253"/>
      <c r="I161" s="254">
        <f>ROUND(E161*H161,2)</f>
        <v>0</v>
      </c>
      <c r="J161" s="253"/>
      <c r="K161" s="254">
        <f>ROUND(E161*J161,2)</f>
        <v>0</v>
      </c>
      <c r="L161" s="254">
        <v>21</v>
      </c>
      <c r="M161" s="254">
        <f>G161*(1+L161/100)</f>
        <v>0</v>
      </c>
      <c r="N161" s="252">
        <v>0</v>
      </c>
      <c r="O161" s="252">
        <f>ROUND(E161*N161,2)</f>
        <v>0</v>
      </c>
      <c r="P161" s="252">
        <v>0</v>
      </c>
      <c r="Q161" s="252">
        <f>ROUND(E161*P161,2)</f>
        <v>0</v>
      </c>
      <c r="R161" s="254"/>
      <c r="S161" s="254" t="s">
        <v>414</v>
      </c>
      <c r="T161" s="255" t="s">
        <v>420</v>
      </c>
      <c r="U161" s="224">
        <v>0</v>
      </c>
      <c r="V161" s="224">
        <f>ROUND(E161*U161,2)</f>
        <v>0</v>
      </c>
      <c r="W161" s="224"/>
      <c r="X161" s="224" t="s">
        <v>529</v>
      </c>
      <c r="Y161" s="213"/>
      <c r="Z161" s="213"/>
      <c r="AA161" s="213"/>
      <c r="AB161" s="213"/>
      <c r="AC161" s="213"/>
      <c r="AD161" s="213"/>
      <c r="AE161" s="213"/>
      <c r="AF161" s="213"/>
      <c r="AG161" s="213" t="s">
        <v>802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5">
      <c r="A162" s="242">
        <v>72</v>
      </c>
      <c r="B162" s="243" t="s">
        <v>993</v>
      </c>
      <c r="C162" s="258" t="s">
        <v>994</v>
      </c>
      <c r="D162" s="244" t="s">
        <v>413</v>
      </c>
      <c r="E162" s="245">
        <v>1</v>
      </c>
      <c r="F162" s="246"/>
      <c r="G162" s="247">
        <f>ROUND(E162*F162,2)</f>
        <v>0</v>
      </c>
      <c r="H162" s="246"/>
      <c r="I162" s="247">
        <f>ROUND(E162*H162,2)</f>
        <v>0</v>
      </c>
      <c r="J162" s="246"/>
      <c r="K162" s="247">
        <f>ROUND(E162*J162,2)</f>
        <v>0</v>
      </c>
      <c r="L162" s="247">
        <v>21</v>
      </c>
      <c r="M162" s="247">
        <f>G162*(1+L162/100)</f>
        <v>0</v>
      </c>
      <c r="N162" s="245">
        <v>0</v>
      </c>
      <c r="O162" s="245">
        <f>ROUND(E162*N162,2)</f>
        <v>0</v>
      </c>
      <c r="P162" s="245">
        <v>0</v>
      </c>
      <c r="Q162" s="245">
        <f>ROUND(E162*P162,2)</f>
        <v>0</v>
      </c>
      <c r="R162" s="247"/>
      <c r="S162" s="247" t="s">
        <v>414</v>
      </c>
      <c r="T162" s="248" t="s">
        <v>420</v>
      </c>
      <c r="U162" s="224">
        <v>0</v>
      </c>
      <c r="V162" s="224">
        <f>ROUND(E162*U162,2)</f>
        <v>0</v>
      </c>
      <c r="W162" s="224"/>
      <c r="X162" s="224" t="s">
        <v>529</v>
      </c>
      <c r="Y162" s="213"/>
      <c r="Z162" s="213"/>
      <c r="AA162" s="213"/>
      <c r="AB162" s="213"/>
      <c r="AC162" s="213"/>
      <c r="AD162" s="213"/>
      <c r="AE162" s="213"/>
      <c r="AF162" s="213"/>
      <c r="AG162" s="213" t="s">
        <v>802</v>
      </c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x14ac:dyDescent="0.25">
      <c r="A163" s="3"/>
      <c r="B163" s="4"/>
      <c r="C163" s="262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AE163">
        <v>15</v>
      </c>
      <c r="AF163">
        <v>21</v>
      </c>
      <c r="AG163" t="s">
        <v>252</v>
      </c>
    </row>
    <row r="164" spans="1:60" ht="13" x14ac:dyDescent="0.25">
      <c r="A164" s="216"/>
      <c r="B164" s="217" t="s">
        <v>29</v>
      </c>
      <c r="C164" s="263"/>
      <c r="D164" s="218"/>
      <c r="E164" s="219"/>
      <c r="F164" s="219"/>
      <c r="G164" s="241">
        <f>G8+G32+G65+G116+G118+G151+G159</f>
        <v>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AE164">
        <f>SUMIF(L7:L162,AE163,G7:G162)</f>
        <v>0</v>
      </c>
      <c r="AF164">
        <f>SUMIF(L7:L162,AF163,G7:G162)</f>
        <v>0</v>
      </c>
      <c r="AG164" t="s">
        <v>456</v>
      </c>
    </row>
    <row r="165" spans="1:60" x14ac:dyDescent="0.25">
      <c r="C165" s="264"/>
      <c r="D165" s="10"/>
      <c r="AG165" t="s">
        <v>457</v>
      </c>
    </row>
    <row r="166" spans="1:60" x14ac:dyDescent="0.25">
      <c r="D166" s="10"/>
    </row>
    <row r="167" spans="1:60" x14ac:dyDescent="0.25">
      <c r="D167" s="10"/>
    </row>
    <row r="168" spans="1:60" x14ac:dyDescent="0.25">
      <c r="D168" s="10"/>
    </row>
    <row r="169" spans="1:60" x14ac:dyDescent="0.25">
      <c r="D169" s="10"/>
    </row>
    <row r="170" spans="1:60" x14ac:dyDescent="0.25">
      <c r="D170" s="10"/>
    </row>
    <row r="171" spans="1:60" x14ac:dyDescent="0.25">
      <c r="D171" s="10"/>
    </row>
    <row r="172" spans="1:60" x14ac:dyDescent="0.25">
      <c r="D172" s="10"/>
    </row>
    <row r="173" spans="1:60" x14ac:dyDescent="0.25">
      <c r="D173" s="10"/>
    </row>
    <row r="174" spans="1:60" x14ac:dyDescent="0.25">
      <c r="D174" s="10"/>
    </row>
    <row r="175" spans="1:60" x14ac:dyDescent="0.25">
      <c r="D175" s="10"/>
    </row>
    <row r="176" spans="1:60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1">
    <mergeCell ref="C158:G158"/>
    <mergeCell ref="C139:G139"/>
    <mergeCell ref="C140:G140"/>
    <mergeCell ref="C141:G141"/>
    <mergeCell ref="C142:G142"/>
    <mergeCell ref="C143:G143"/>
    <mergeCell ref="C149:G149"/>
    <mergeCell ref="C132:G132"/>
    <mergeCell ref="C133:G133"/>
    <mergeCell ref="C134:G134"/>
    <mergeCell ref="C135:G135"/>
    <mergeCell ref="C136:G136"/>
    <mergeCell ref="C137:G137"/>
    <mergeCell ref="C103:G103"/>
    <mergeCell ref="C108:G108"/>
    <mergeCell ref="C115:G115"/>
    <mergeCell ref="C122:G122"/>
    <mergeCell ref="C123:G123"/>
    <mergeCell ref="C125:G125"/>
    <mergeCell ref="C84:G84"/>
    <mergeCell ref="C85:G85"/>
    <mergeCell ref="C87:G87"/>
    <mergeCell ref="C88:G88"/>
    <mergeCell ref="C89:G89"/>
    <mergeCell ref="C101:G101"/>
    <mergeCell ref="C76:G76"/>
    <mergeCell ref="C77:G77"/>
    <mergeCell ref="C79:G79"/>
    <mergeCell ref="C80:G80"/>
    <mergeCell ref="C81:G81"/>
    <mergeCell ref="C83:G83"/>
    <mergeCell ref="C68:G68"/>
    <mergeCell ref="C69:G69"/>
    <mergeCell ref="C71:G71"/>
    <mergeCell ref="C72:G72"/>
    <mergeCell ref="C73:G73"/>
    <mergeCell ref="C75:G75"/>
    <mergeCell ref="C52:G52"/>
    <mergeCell ref="C53:G53"/>
    <mergeCell ref="C55:G55"/>
    <mergeCell ref="C56:G56"/>
    <mergeCell ref="C57:G57"/>
    <mergeCell ref="C64:G64"/>
    <mergeCell ref="C44:G44"/>
    <mergeCell ref="C45:G45"/>
    <mergeCell ref="C47:G47"/>
    <mergeCell ref="C48:G48"/>
    <mergeCell ref="C49:G49"/>
    <mergeCell ref="C51:G51"/>
    <mergeCell ref="C35:G35"/>
    <mergeCell ref="C37:G37"/>
    <mergeCell ref="C38:G38"/>
    <mergeCell ref="C40:G40"/>
    <mergeCell ref="C41:G41"/>
    <mergeCell ref="C43:G43"/>
    <mergeCell ref="A1:G1"/>
    <mergeCell ref="C2:G2"/>
    <mergeCell ref="C3:G3"/>
    <mergeCell ref="C4:G4"/>
    <mergeCell ref="C31:G31"/>
    <mergeCell ref="C34:G3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56</v>
      </c>
      <c r="C4" s="205" t="s">
        <v>57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163</v>
      </c>
      <c r="C8" s="257" t="s">
        <v>165</v>
      </c>
      <c r="D8" s="234"/>
      <c r="E8" s="235"/>
      <c r="F8" s="236"/>
      <c r="G8" s="236">
        <f>SUMIF(AG9:AG35,"&lt;&gt;NOR",G9:G35)</f>
        <v>0</v>
      </c>
      <c r="H8" s="236"/>
      <c r="I8" s="236">
        <f>SUM(I9:I35)</f>
        <v>0</v>
      </c>
      <c r="J8" s="236"/>
      <c r="K8" s="236">
        <f>SUM(K9:K35)</f>
        <v>0</v>
      </c>
      <c r="L8" s="236"/>
      <c r="M8" s="236">
        <f>SUM(M9:M35)</f>
        <v>0</v>
      </c>
      <c r="N8" s="235"/>
      <c r="O8" s="235">
        <f>SUM(O9:O35)</f>
        <v>0.08</v>
      </c>
      <c r="P8" s="235"/>
      <c r="Q8" s="235">
        <f>SUM(Q9:Q35)</f>
        <v>0</v>
      </c>
      <c r="R8" s="236"/>
      <c r="S8" s="236"/>
      <c r="T8" s="237"/>
      <c r="U8" s="231"/>
      <c r="V8" s="231">
        <f>SUM(V9:V35)</f>
        <v>84.94</v>
      </c>
      <c r="W8" s="231"/>
      <c r="X8" s="231"/>
      <c r="AG8" t="s">
        <v>266</v>
      </c>
    </row>
    <row r="9" spans="1:60" outlineLevel="1" x14ac:dyDescent="0.25">
      <c r="A9" s="242">
        <v>1</v>
      </c>
      <c r="B9" s="243" t="s">
        <v>995</v>
      </c>
      <c r="C9" s="258" t="s">
        <v>996</v>
      </c>
      <c r="D9" s="244" t="s">
        <v>381</v>
      </c>
      <c r="E9" s="245">
        <v>435.6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414</v>
      </c>
      <c r="T9" s="248" t="s">
        <v>801</v>
      </c>
      <c r="U9" s="224">
        <v>0.19500000000000001</v>
      </c>
      <c r="V9" s="224">
        <f>ROUND(E9*U9,2)</f>
        <v>84.94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416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59" t="s">
        <v>997</v>
      </c>
      <c r="D10" s="226"/>
      <c r="E10" s="227">
        <v>165.2</v>
      </c>
      <c r="F10" s="224"/>
      <c r="G10" s="224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275</v>
      </c>
      <c r="AH10" s="213">
        <v>5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59" t="s">
        <v>998</v>
      </c>
      <c r="D11" s="226"/>
      <c r="E11" s="227">
        <v>25.8</v>
      </c>
      <c r="F11" s="224"/>
      <c r="G11" s="224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13"/>
      <c r="Z11" s="213"/>
      <c r="AA11" s="213"/>
      <c r="AB11" s="213"/>
      <c r="AC11" s="213"/>
      <c r="AD11" s="213"/>
      <c r="AE11" s="213"/>
      <c r="AF11" s="213"/>
      <c r="AG11" s="213" t="s">
        <v>275</v>
      </c>
      <c r="AH11" s="213">
        <v>5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59" t="s">
        <v>999</v>
      </c>
      <c r="D12" s="226"/>
      <c r="E12" s="227">
        <v>77</v>
      </c>
      <c r="F12" s="224"/>
      <c r="G12" s="224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275</v>
      </c>
      <c r="AH12" s="213">
        <v>5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59" t="s">
        <v>1000</v>
      </c>
      <c r="D13" s="226"/>
      <c r="E13" s="227">
        <v>37.5</v>
      </c>
      <c r="F13" s="224"/>
      <c r="G13" s="224"/>
      <c r="H13" s="224"/>
      <c r="I13" s="224"/>
      <c r="J13" s="224"/>
      <c r="K13" s="224"/>
      <c r="L13" s="224"/>
      <c r="M13" s="224"/>
      <c r="N13" s="223"/>
      <c r="O13" s="223"/>
      <c r="P13" s="223"/>
      <c r="Q13" s="223"/>
      <c r="R13" s="224"/>
      <c r="S13" s="224"/>
      <c r="T13" s="224"/>
      <c r="U13" s="224"/>
      <c r="V13" s="224"/>
      <c r="W13" s="224"/>
      <c r="X13" s="224"/>
      <c r="Y13" s="213"/>
      <c r="Z13" s="213"/>
      <c r="AA13" s="213"/>
      <c r="AB13" s="213"/>
      <c r="AC13" s="213"/>
      <c r="AD13" s="213"/>
      <c r="AE13" s="213"/>
      <c r="AF13" s="213"/>
      <c r="AG13" s="213" t="s">
        <v>275</v>
      </c>
      <c r="AH13" s="213">
        <v>5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59" t="s">
        <v>1001</v>
      </c>
      <c r="D14" s="226"/>
      <c r="E14" s="227">
        <v>71.099999999999994</v>
      </c>
      <c r="F14" s="224"/>
      <c r="G14" s="224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13"/>
      <c r="Z14" s="213"/>
      <c r="AA14" s="213"/>
      <c r="AB14" s="213"/>
      <c r="AC14" s="213"/>
      <c r="AD14" s="213"/>
      <c r="AE14" s="213"/>
      <c r="AF14" s="213"/>
      <c r="AG14" s="213" t="s">
        <v>275</v>
      </c>
      <c r="AH14" s="213">
        <v>5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59" t="s">
        <v>1002</v>
      </c>
      <c r="D15" s="226"/>
      <c r="E15" s="227">
        <v>9.8000000000000007</v>
      </c>
      <c r="F15" s="224"/>
      <c r="G15" s="224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275</v>
      </c>
      <c r="AH15" s="213">
        <v>5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59" t="s">
        <v>1003</v>
      </c>
      <c r="D16" s="226"/>
      <c r="E16" s="227">
        <v>25.2</v>
      </c>
      <c r="F16" s="224"/>
      <c r="G16" s="224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13"/>
      <c r="Z16" s="213"/>
      <c r="AA16" s="213"/>
      <c r="AB16" s="213"/>
      <c r="AC16" s="213"/>
      <c r="AD16" s="213"/>
      <c r="AE16" s="213"/>
      <c r="AF16" s="213"/>
      <c r="AG16" s="213" t="s">
        <v>275</v>
      </c>
      <c r="AH16" s="213">
        <v>5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59" t="s">
        <v>1004</v>
      </c>
      <c r="D17" s="226"/>
      <c r="E17" s="227">
        <v>24</v>
      </c>
      <c r="F17" s="224"/>
      <c r="G17" s="224"/>
      <c r="H17" s="224"/>
      <c r="I17" s="224"/>
      <c r="J17" s="224"/>
      <c r="K17" s="224"/>
      <c r="L17" s="224"/>
      <c r="M17" s="224"/>
      <c r="N17" s="223"/>
      <c r="O17" s="223"/>
      <c r="P17" s="223"/>
      <c r="Q17" s="223"/>
      <c r="R17" s="224"/>
      <c r="S17" s="224"/>
      <c r="T17" s="224"/>
      <c r="U17" s="224"/>
      <c r="V17" s="224"/>
      <c r="W17" s="224"/>
      <c r="X17" s="224"/>
      <c r="Y17" s="213"/>
      <c r="Z17" s="213"/>
      <c r="AA17" s="213"/>
      <c r="AB17" s="213"/>
      <c r="AC17" s="213"/>
      <c r="AD17" s="213"/>
      <c r="AE17" s="213"/>
      <c r="AF17" s="213"/>
      <c r="AG17" s="213" t="s">
        <v>275</v>
      </c>
      <c r="AH17" s="213">
        <v>5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20" outlineLevel="1" x14ac:dyDescent="0.25">
      <c r="A18" s="242">
        <v>2</v>
      </c>
      <c r="B18" s="243" t="s">
        <v>1005</v>
      </c>
      <c r="C18" s="258" t="s">
        <v>1006</v>
      </c>
      <c r="D18" s="244" t="s">
        <v>381</v>
      </c>
      <c r="E18" s="245">
        <v>165.2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21</v>
      </c>
      <c r="M18" s="247">
        <f>G18*(1+L18/100)</f>
        <v>0</v>
      </c>
      <c r="N18" s="245">
        <v>2.0000000000000002E-5</v>
      </c>
      <c r="O18" s="245">
        <f>ROUND(E18*N18,2)</f>
        <v>0</v>
      </c>
      <c r="P18" s="245">
        <v>0</v>
      </c>
      <c r="Q18" s="245">
        <f>ROUND(E18*P18,2)</f>
        <v>0</v>
      </c>
      <c r="R18" s="247" t="s">
        <v>800</v>
      </c>
      <c r="S18" s="247" t="s">
        <v>801</v>
      </c>
      <c r="T18" s="248" t="s">
        <v>801</v>
      </c>
      <c r="U18" s="224">
        <v>0</v>
      </c>
      <c r="V18" s="224">
        <f>ROUND(E18*U18,2)</f>
        <v>0</v>
      </c>
      <c r="W18" s="224"/>
      <c r="X18" s="224" t="s">
        <v>529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802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59" t="s">
        <v>1007</v>
      </c>
      <c r="D19" s="226"/>
      <c r="E19" s="227">
        <v>165.2</v>
      </c>
      <c r="F19" s="224"/>
      <c r="G19" s="224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13"/>
      <c r="Z19" s="213"/>
      <c r="AA19" s="213"/>
      <c r="AB19" s="213"/>
      <c r="AC19" s="213"/>
      <c r="AD19" s="213"/>
      <c r="AE19" s="213"/>
      <c r="AF19" s="213"/>
      <c r="AG19" s="213" t="s">
        <v>275</v>
      </c>
      <c r="AH19" s="213">
        <v>5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20" outlineLevel="1" x14ac:dyDescent="0.25">
      <c r="A20" s="242">
        <v>3</v>
      </c>
      <c r="B20" s="243" t="s">
        <v>1008</v>
      </c>
      <c r="C20" s="258" t="s">
        <v>1009</v>
      </c>
      <c r="D20" s="244" t="s">
        <v>381</v>
      </c>
      <c r="E20" s="245">
        <v>25.8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21</v>
      </c>
      <c r="M20" s="247">
        <f>G20*(1+L20/100)</f>
        <v>0</v>
      </c>
      <c r="N20" s="245">
        <v>4.0000000000000003E-5</v>
      </c>
      <c r="O20" s="245">
        <f>ROUND(E20*N20,2)</f>
        <v>0</v>
      </c>
      <c r="P20" s="245">
        <v>0</v>
      </c>
      <c r="Q20" s="245">
        <f>ROUND(E20*P20,2)</f>
        <v>0</v>
      </c>
      <c r="R20" s="247" t="s">
        <v>800</v>
      </c>
      <c r="S20" s="247" t="s">
        <v>801</v>
      </c>
      <c r="T20" s="248" t="s">
        <v>801</v>
      </c>
      <c r="U20" s="224">
        <v>0</v>
      </c>
      <c r="V20" s="224">
        <f>ROUND(E20*U20,2)</f>
        <v>0</v>
      </c>
      <c r="W20" s="224"/>
      <c r="X20" s="224" t="s">
        <v>529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802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59" t="s">
        <v>1010</v>
      </c>
      <c r="D21" s="226"/>
      <c r="E21" s="227">
        <v>25.8</v>
      </c>
      <c r="F21" s="224"/>
      <c r="G21" s="224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13"/>
      <c r="Z21" s="213"/>
      <c r="AA21" s="213"/>
      <c r="AB21" s="213"/>
      <c r="AC21" s="213"/>
      <c r="AD21" s="213"/>
      <c r="AE21" s="213"/>
      <c r="AF21" s="213"/>
      <c r="AG21" s="213" t="s">
        <v>275</v>
      </c>
      <c r="AH21" s="213">
        <v>5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20" outlineLevel="1" x14ac:dyDescent="0.25">
      <c r="A22" s="242">
        <v>4</v>
      </c>
      <c r="B22" s="243" t="s">
        <v>1011</v>
      </c>
      <c r="C22" s="258" t="s">
        <v>1012</v>
      </c>
      <c r="D22" s="244" t="s">
        <v>381</v>
      </c>
      <c r="E22" s="245">
        <v>71.099999999999994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21</v>
      </c>
      <c r="M22" s="247">
        <f>G22*(1+L22/100)</f>
        <v>0</v>
      </c>
      <c r="N22" s="245">
        <v>5.0000000000000002E-5</v>
      </c>
      <c r="O22" s="245">
        <f>ROUND(E22*N22,2)</f>
        <v>0</v>
      </c>
      <c r="P22" s="245">
        <v>0</v>
      </c>
      <c r="Q22" s="245">
        <f>ROUND(E22*P22,2)</f>
        <v>0</v>
      </c>
      <c r="R22" s="247" t="s">
        <v>800</v>
      </c>
      <c r="S22" s="247" t="s">
        <v>801</v>
      </c>
      <c r="T22" s="248" t="s">
        <v>801</v>
      </c>
      <c r="U22" s="224">
        <v>0</v>
      </c>
      <c r="V22" s="224">
        <f>ROUND(E22*U22,2)</f>
        <v>0</v>
      </c>
      <c r="W22" s="224"/>
      <c r="X22" s="224" t="s">
        <v>529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802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59" t="s">
        <v>1013</v>
      </c>
      <c r="D23" s="226"/>
      <c r="E23" s="227">
        <v>71.099999999999994</v>
      </c>
      <c r="F23" s="224"/>
      <c r="G23" s="224"/>
      <c r="H23" s="224"/>
      <c r="I23" s="224"/>
      <c r="J23" s="224"/>
      <c r="K23" s="224"/>
      <c r="L23" s="224"/>
      <c r="M23" s="224"/>
      <c r="N23" s="223"/>
      <c r="O23" s="223"/>
      <c r="P23" s="223"/>
      <c r="Q23" s="223"/>
      <c r="R23" s="224"/>
      <c r="S23" s="224"/>
      <c r="T23" s="224"/>
      <c r="U23" s="224"/>
      <c r="V23" s="224"/>
      <c r="W23" s="224"/>
      <c r="X23" s="224"/>
      <c r="Y23" s="213"/>
      <c r="Z23" s="213"/>
      <c r="AA23" s="213"/>
      <c r="AB23" s="213"/>
      <c r="AC23" s="213"/>
      <c r="AD23" s="213"/>
      <c r="AE23" s="213"/>
      <c r="AF23" s="213"/>
      <c r="AG23" s="213" t="s">
        <v>275</v>
      </c>
      <c r="AH23" s="213">
        <v>5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20" outlineLevel="1" x14ac:dyDescent="0.25">
      <c r="A24" s="242">
        <v>5</v>
      </c>
      <c r="B24" s="243" t="s">
        <v>1014</v>
      </c>
      <c r="C24" s="258" t="s">
        <v>1015</v>
      </c>
      <c r="D24" s="244" t="s">
        <v>381</v>
      </c>
      <c r="E24" s="245">
        <v>37.5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21</v>
      </c>
      <c r="M24" s="247">
        <f>G24*(1+L24/100)</f>
        <v>0</v>
      </c>
      <c r="N24" s="245">
        <v>6.0000000000000002E-5</v>
      </c>
      <c r="O24" s="245">
        <f>ROUND(E24*N24,2)</f>
        <v>0</v>
      </c>
      <c r="P24" s="245">
        <v>0</v>
      </c>
      <c r="Q24" s="245">
        <f>ROUND(E24*P24,2)</f>
        <v>0</v>
      </c>
      <c r="R24" s="247" t="s">
        <v>800</v>
      </c>
      <c r="S24" s="247" t="s">
        <v>801</v>
      </c>
      <c r="T24" s="248" t="s">
        <v>801</v>
      </c>
      <c r="U24" s="224">
        <v>0</v>
      </c>
      <c r="V24" s="224">
        <f>ROUND(E24*U24,2)</f>
        <v>0</v>
      </c>
      <c r="W24" s="224"/>
      <c r="X24" s="224" t="s">
        <v>529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802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20"/>
      <c r="B25" s="221"/>
      <c r="C25" s="259" t="s">
        <v>1016</v>
      </c>
      <c r="D25" s="226"/>
      <c r="E25" s="227">
        <v>37.5</v>
      </c>
      <c r="F25" s="224"/>
      <c r="G25" s="224"/>
      <c r="H25" s="224"/>
      <c r="I25" s="224"/>
      <c r="J25" s="224"/>
      <c r="K25" s="224"/>
      <c r="L25" s="224"/>
      <c r="M25" s="224"/>
      <c r="N25" s="223"/>
      <c r="O25" s="223"/>
      <c r="P25" s="223"/>
      <c r="Q25" s="223"/>
      <c r="R25" s="224"/>
      <c r="S25" s="224"/>
      <c r="T25" s="224"/>
      <c r="U25" s="224"/>
      <c r="V25" s="224"/>
      <c r="W25" s="224"/>
      <c r="X25" s="224"/>
      <c r="Y25" s="213"/>
      <c r="Z25" s="213"/>
      <c r="AA25" s="213"/>
      <c r="AB25" s="213"/>
      <c r="AC25" s="213"/>
      <c r="AD25" s="213"/>
      <c r="AE25" s="213"/>
      <c r="AF25" s="213"/>
      <c r="AG25" s="213" t="s">
        <v>275</v>
      </c>
      <c r="AH25" s="213">
        <v>5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0" outlineLevel="1" x14ac:dyDescent="0.25">
      <c r="A26" s="242">
        <v>6</v>
      </c>
      <c r="B26" s="243" t="s">
        <v>1017</v>
      </c>
      <c r="C26" s="258" t="s">
        <v>1018</v>
      </c>
      <c r="D26" s="244" t="s">
        <v>381</v>
      </c>
      <c r="E26" s="245">
        <v>77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21</v>
      </c>
      <c r="M26" s="247">
        <f>G26*(1+L26/100)</f>
        <v>0</v>
      </c>
      <c r="N26" s="245">
        <v>9.0000000000000006E-5</v>
      </c>
      <c r="O26" s="245">
        <f>ROUND(E26*N26,2)</f>
        <v>0.01</v>
      </c>
      <c r="P26" s="245">
        <v>0</v>
      </c>
      <c r="Q26" s="245">
        <f>ROUND(E26*P26,2)</f>
        <v>0</v>
      </c>
      <c r="R26" s="247" t="s">
        <v>800</v>
      </c>
      <c r="S26" s="247" t="s">
        <v>801</v>
      </c>
      <c r="T26" s="248" t="s">
        <v>801</v>
      </c>
      <c r="U26" s="224">
        <v>0</v>
      </c>
      <c r="V26" s="224">
        <f>ROUND(E26*U26,2)</f>
        <v>0</v>
      </c>
      <c r="W26" s="224"/>
      <c r="X26" s="224" t="s">
        <v>529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802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59" t="s">
        <v>1019</v>
      </c>
      <c r="D27" s="226"/>
      <c r="E27" s="227">
        <v>77</v>
      </c>
      <c r="F27" s="224"/>
      <c r="G27" s="224"/>
      <c r="H27" s="224"/>
      <c r="I27" s="224"/>
      <c r="J27" s="224"/>
      <c r="K27" s="224"/>
      <c r="L27" s="224"/>
      <c r="M27" s="224"/>
      <c r="N27" s="223"/>
      <c r="O27" s="223"/>
      <c r="P27" s="223"/>
      <c r="Q27" s="223"/>
      <c r="R27" s="224"/>
      <c r="S27" s="224"/>
      <c r="T27" s="224"/>
      <c r="U27" s="224"/>
      <c r="V27" s="224"/>
      <c r="W27" s="224"/>
      <c r="X27" s="224"/>
      <c r="Y27" s="213"/>
      <c r="Z27" s="213"/>
      <c r="AA27" s="213"/>
      <c r="AB27" s="213"/>
      <c r="AC27" s="213"/>
      <c r="AD27" s="213"/>
      <c r="AE27" s="213"/>
      <c r="AF27" s="213"/>
      <c r="AG27" s="213" t="s">
        <v>275</v>
      </c>
      <c r="AH27" s="213">
        <v>5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30" outlineLevel="1" x14ac:dyDescent="0.25">
      <c r="A28" s="242">
        <v>7</v>
      </c>
      <c r="B28" s="243" t="s">
        <v>1020</v>
      </c>
      <c r="C28" s="258" t="s">
        <v>1021</v>
      </c>
      <c r="D28" s="244" t="s">
        <v>381</v>
      </c>
      <c r="E28" s="245">
        <v>9.8000000000000007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21</v>
      </c>
      <c r="M28" s="247">
        <f>G28*(1+L28/100)</f>
        <v>0</v>
      </c>
      <c r="N28" s="245">
        <v>6.7000000000000002E-4</v>
      </c>
      <c r="O28" s="245">
        <f>ROUND(E28*N28,2)</f>
        <v>0.01</v>
      </c>
      <c r="P28" s="245">
        <v>0</v>
      </c>
      <c r="Q28" s="245">
        <f>ROUND(E28*P28,2)</f>
        <v>0</v>
      </c>
      <c r="R28" s="247" t="s">
        <v>800</v>
      </c>
      <c r="S28" s="247" t="s">
        <v>801</v>
      </c>
      <c r="T28" s="248" t="s">
        <v>801</v>
      </c>
      <c r="U28" s="224">
        <v>0</v>
      </c>
      <c r="V28" s="224">
        <f>ROUND(E28*U28,2)</f>
        <v>0</v>
      </c>
      <c r="W28" s="224"/>
      <c r="X28" s="224" t="s">
        <v>529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802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59" t="s">
        <v>1022</v>
      </c>
      <c r="D29" s="226"/>
      <c r="E29" s="227">
        <v>9.8000000000000007</v>
      </c>
      <c r="F29" s="224"/>
      <c r="G29" s="224"/>
      <c r="H29" s="224"/>
      <c r="I29" s="224"/>
      <c r="J29" s="224"/>
      <c r="K29" s="224"/>
      <c r="L29" s="224"/>
      <c r="M29" s="224"/>
      <c r="N29" s="223"/>
      <c r="O29" s="223"/>
      <c r="P29" s="223"/>
      <c r="Q29" s="223"/>
      <c r="R29" s="224"/>
      <c r="S29" s="224"/>
      <c r="T29" s="224"/>
      <c r="U29" s="224"/>
      <c r="V29" s="224"/>
      <c r="W29" s="224"/>
      <c r="X29" s="224"/>
      <c r="Y29" s="213"/>
      <c r="Z29" s="213"/>
      <c r="AA29" s="213"/>
      <c r="AB29" s="213"/>
      <c r="AC29" s="213"/>
      <c r="AD29" s="213"/>
      <c r="AE29" s="213"/>
      <c r="AF29" s="213"/>
      <c r="AG29" s="213" t="s">
        <v>275</v>
      </c>
      <c r="AH29" s="213">
        <v>5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30" outlineLevel="1" x14ac:dyDescent="0.25">
      <c r="A30" s="242">
        <v>8</v>
      </c>
      <c r="B30" s="243" t="s">
        <v>1023</v>
      </c>
      <c r="C30" s="258" t="s">
        <v>1024</v>
      </c>
      <c r="D30" s="244" t="s">
        <v>381</v>
      </c>
      <c r="E30" s="245">
        <v>25.2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21</v>
      </c>
      <c r="M30" s="247">
        <f>G30*(1+L30/100)</f>
        <v>0</v>
      </c>
      <c r="N30" s="245">
        <v>1.0300000000000001E-3</v>
      </c>
      <c r="O30" s="245">
        <f>ROUND(E30*N30,2)</f>
        <v>0.03</v>
      </c>
      <c r="P30" s="245">
        <v>0</v>
      </c>
      <c r="Q30" s="245">
        <f>ROUND(E30*P30,2)</f>
        <v>0</v>
      </c>
      <c r="R30" s="247" t="s">
        <v>800</v>
      </c>
      <c r="S30" s="247" t="s">
        <v>801</v>
      </c>
      <c r="T30" s="248" t="s">
        <v>801</v>
      </c>
      <c r="U30" s="224">
        <v>0</v>
      </c>
      <c r="V30" s="224">
        <f>ROUND(E30*U30,2)</f>
        <v>0</v>
      </c>
      <c r="W30" s="224"/>
      <c r="X30" s="224" t="s">
        <v>529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802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20"/>
      <c r="B31" s="221"/>
      <c r="C31" s="259" t="s">
        <v>1025</v>
      </c>
      <c r="D31" s="226"/>
      <c r="E31" s="227">
        <v>25.2</v>
      </c>
      <c r="F31" s="224"/>
      <c r="G31" s="224"/>
      <c r="H31" s="224"/>
      <c r="I31" s="224"/>
      <c r="J31" s="224"/>
      <c r="K31" s="224"/>
      <c r="L31" s="224"/>
      <c r="M31" s="224"/>
      <c r="N31" s="223"/>
      <c r="O31" s="223"/>
      <c r="P31" s="223"/>
      <c r="Q31" s="223"/>
      <c r="R31" s="224"/>
      <c r="S31" s="224"/>
      <c r="T31" s="224"/>
      <c r="U31" s="224"/>
      <c r="V31" s="224"/>
      <c r="W31" s="224"/>
      <c r="X31" s="224"/>
      <c r="Y31" s="213"/>
      <c r="Z31" s="213"/>
      <c r="AA31" s="213"/>
      <c r="AB31" s="213"/>
      <c r="AC31" s="213"/>
      <c r="AD31" s="213"/>
      <c r="AE31" s="213"/>
      <c r="AF31" s="213"/>
      <c r="AG31" s="213" t="s">
        <v>275</v>
      </c>
      <c r="AH31" s="213">
        <v>5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30" outlineLevel="1" x14ac:dyDescent="0.25">
      <c r="A32" s="242">
        <v>9</v>
      </c>
      <c r="B32" s="243" t="s">
        <v>1026</v>
      </c>
      <c r="C32" s="258" t="s">
        <v>1027</v>
      </c>
      <c r="D32" s="244" t="s">
        <v>381</v>
      </c>
      <c r="E32" s="245">
        <v>24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21</v>
      </c>
      <c r="M32" s="247">
        <f>G32*(1+L32/100)</f>
        <v>0</v>
      </c>
      <c r="N32" s="245">
        <v>1.41E-3</v>
      </c>
      <c r="O32" s="245">
        <f>ROUND(E32*N32,2)</f>
        <v>0.03</v>
      </c>
      <c r="P32" s="245">
        <v>0</v>
      </c>
      <c r="Q32" s="245">
        <f>ROUND(E32*P32,2)</f>
        <v>0</v>
      </c>
      <c r="R32" s="247" t="s">
        <v>800</v>
      </c>
      <c r="S32" s="247" t="s">
        <v>801</v>
      </c>
      <c r="T32" s="248" t="s">
        <v>801</v>
      </c>
      <c r="U32" s="224">
        <v>0</v>
      </c>
      <c r="V32" s="224">
        <f>ROUND(E32*U32,2)</f>
        <v>0</v>
      </c>
      <c r="W32" s="224"/>
      <c r="X32" s="224" t="s">
        <v>529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802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59" t="s">
        <v>1028</v>
      </c>
      <c r="D33" s="226"/>
      <c r="E33" s="227">
        <v>24</v>
      </c>
      <c r="F33" s="224"/>
      <c r="G33" s="224"/>
      <c r="H33" s="224"/>
      <c r="I33" s="224"/>
      <c r="J33" s="224"/>
      <c r="K33" s="224"/>
      <c r="L33" s="224"/>
      <c r="M33" s="224"/>
      <c r="N33" s="223"/>
      <c r="O33" s="223"/>
      <c r="P33" s="223"/>
      <c r="Q33" s="223"/>
      <c r="R33" s="224"/>
      <c r="S33" s="224"/>
      <c r="T33" s="224"/>
      <c r="U33" s="224"/>
      <c r="V33" s="224"/>
      <c r="W33" s="224"/>
      <c r="X33" s="224"/>
      <c r="Y33" s="213"/>
      <c r="Z33" s="213"/>
      <c r="AA33" s="213"/>
      <c r="AB33" s="213"/>
      <c r="AC33" s="213"/>
      <c r="AD33" s="213"/>
      <c r="AE33" s="213"/>
      <c r="AF33" s="213"/>
      <c r="AG33" s="213" t="s">
        <v>275</v>
      </c>
      <c r="AH33" s="213">
        <v>5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>
        <v>10</v>
      </c>
      <c r="B34" s="221" t="s">
        <v>1029</v>
      </c>
      <c r="C34" s="270" t="s">
        <v>1030</v>
      </c>
      <c r="D34" s="222" t="s">
        <v>0</v>
      </c>
      <c r="E34" s="265"/>
      <c r="F34" s="225"/>
      <c r="G34" s="224">
        <f>ROUND(E34*F34,2)</f>
        <v>0</v>
      </c>
      <c r="H34" s="225"/>
      <c r="I34" s="224">
        <f>ROUND(E34*H34,2)</f>
        <v>0</v>
      </c>
      <c r="J34" s="225"/>
      <c r="K34" s="224">
        <f>ROUND(E34*J34,2)</f>
        <v>0</v>
      </c>
      <c r="L34" s="224">
        <v>21</v>
      </c>
      <c r="M34" s="224">
        <f>G34*(1+L34/100)</f>
        <v>0</v>
      </c>
      <c r="N34" s="223">
        <v>0</v>
      </c>
      <c r="O34" s="223">
        <f>ROUND(E34*N34,2)</f>
        <v>0</v>
      </c>
      <c r="P34" s="223">
        <v>0</v>
      </c>
      <c r="Q34" s="223">
        <f>ROUND(E34*P34,2)</f>
        <v>0</v>
      </c>
      <c r="R34" s="224" t="s">
        <v>824</v>
      </c>
      <c r="S34" s="224" t="s">
        <v>801</v>
      </c>
      <c r="T34" s="224" t="s">
        <v>801</v>
      </c>
      <c r="U34" s="224">
        <v>0</v>
      </c>
      <c r="V34" s="224">
        <f>ROUND(E34*U34,2)</f>
        <v>0</v>
      </c>
      <c r="W34" s="224"/>
      <c r="X34" s="224" t="s">
        <v>156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825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20"/>
      <c r="B35" s="221"/>
      <c r="C35" s="271" t="s">
        <v>826</v>
      </c>
      <c r="D35" s="266"/>
      <c r="E35" s="266"/>
      <c r="F35" s="266"/>
      <c r="G35" s="266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13"/>
      <c r="Z35" s="213"/>
      <c r="AA35" s="213"/>
      <c r="AB35" s="213"/>
      <c r="AC35" s="213"/>
      <c r="AD35" s="213"/>
      <c r="AE35" s="213"/>
      <c r="AF35" s="213"/>
      <c r="AG35" s="213" t="s">
        <v>827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13" x14ac:dyDescent="0.25">
      <c r="A36" s="232" t="s">
        <v>265</v>
      </c>
      <c r="B36" s="233" t="s">
        <v>166</v>
      </c>
      <c r="C36" s="257" t="s">
        <v>167</v>
      </c>
      <c r="D36" s="234"/>
      <c r="E36" s="235"/>
      <c r="F36" s="236"/>
      <c r="G36" s="236">
        <f>SUMIF(AG37:AG51,"&lt;&gt;NOR",G37:G51)</f>
        <v>0</v>
      </c>
      <c r="H36" s="236"/>
      <c r="I36" s="236">
        <f>SUM(I37:I51)</f>
        <v>0</v>
      </c>
      <c r="J36" s="236"/>
      <c r="K36" s="236">
        <f>SUM(K37:K51)</f>
        <v>0</v>
      </c>
      <c r="L36" s="236"/>
      <c r="M36" s="236">
        <f>SUM(M37:M51)</f>
        <v>0</v>
      </c>
      <c r="N36" s="235"/>
      <c r="O36" s="235">
        <f>SUM(O37:O51)</f>
        <v>0</v>
      </c>
      <c r="P36" s="235"/>
      <c r="Q36" s="235">
        <f>SUM(Q37:Q51)</f>
        <v>0</v>
      </c>
      <c r="R36" s="236"/>
      <c r="S36" s="236"/>
      <c r="T36" s="237"/>
      <c r="U36" s="231"/>
      <c r="V36" s="231">
        <f>SUM(V37:V51)</f>
        <v>11.4</v>
      </c>
      <c r="W36" s="231"/>
      <c r="X36" s="231"/>
      <c r="AG36" t="s">
        <v>266</v>
      </c>
    </row>
    <row r="37" spans="1:60" outlineLevel="1" x14ac:dyDescent="0.25">
      <c r="A37" s="242">
        <v>11</v>
      </c>
      <c r="B37" s="243" t="s">
        <v>1031</v>
      </c>
      <c r="C37" s="258" t="s">
        <v>1032</v>
      </c>
      <c r="D37" s="244" t="s">
        <v>381</v>
      </c>
      <c r="E37" s="245">
        <v>44.7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21</v>
      </c>
      <c r="M37" s="247">
        <f>G37*(1+L37/100)</f>
        <v>0</v>
      </c>
      <c r="N37" s="245">
        <v>0</v>
      </c>
      <c r="O37" s="245">
        <f>ROUND(E37*N37,2)</f>
        <v>0</v>
      </c>
      <c r="P37" s="245">
        <v>0</v>
      </c>
      <c r="Q37" s="245">
        <f>ROUND(E37*P37,2)</f>
        <v>0</v>
      </c>
      <c r="R37" s="247"/>
      <c r="S37" s="247" t="s">
        <v>414</v>
      </c>
      <c r="T37" s="248" t="s">
        <v>801</v>
      </c>
      <c r="U37" s="224">
        <v>0.255</v>
      </c>
      <c r="V37" s="224">
        <f>ROUND(E37*U37,2)</f>
        <v>11.4</v>
      </c>
      <c r="W37" s="224"/>
      <c r="X37" s="224" t="s">
        <v>272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416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59" t="s">
        <v>1033</v>
      </c>
      <c r="D38" s="226"/>
      <c r="E38" s="227">
        <v>9</v>
      </c>
      <c r="F38" s="224"/>
      <c r="G38" s="224"/>
      <c r="H38" s="224"/>
      <c r="I38" s="224"/>
      <c r="J38" s="224"/>
      <c r="K38" s="224"/>
      <c r="L38" s="224"/>
      <c r="M38" s="224"/>
      <c r="N38" s="223"/>
      <c r="O38" s="223"/>
      <c r="P38" s="223"/>
      <c r="Q38" s="223"/>
      <c r="R38" s="224"/>
      <c r="S38" s="224"/>
      <c r="T38" s="224"/>
      <c r="U38" s="224"/>
      <c r="V38" s="224"/>
      <c r="W38" s="224"/>
      <c r="X38" s="224"/>
      <c r="Y38" s="213"/>
      <c r="Z38" s="213"/>
      <c r="AA38" s="213"/>
      <c r="AB38" s="213"/>
      <c r="AC38" s="213"/>
      <c r="AD38" s="213"/>
      <c r="AE38" s="213"/>
      <c r="AF38" s="213"/>
      <c r="AG38" s="213" t="s">
        <v>275</v>
      </c>
      <c r="AH38" s="213">
        <v>5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59" t="s">
        <v>1034</v>
      </c>
      <c r="D39" s="226"/>
      <c r="E39" s="227">
        <v>4</v>
      </c>
      <c r="F39" s="224"/>
      <c r="G39" s="224"/>
      <c r="H39" s="224"/>
      <c r="I39" s="224"/>
      <c r="J39" s="224"/>
      <c r="K39" s="224"/>
      <c r="L39" s="224"/>
      <c r="M39" s="224"/>
      <c r="N39" s="223"/>
      <c r="O39" s="223"/>
      <c r="P39" s="223"/>
      <c r="Q39" s="223"/>
      <c r="R39" s="224"/>
      <c r="S39" s="224"/>
      <c r="T39" s="224"/>
      <c r="U39" s="224"/>
      <c r="V39" s="224"/>
      <c r="W39" s="224"/>
      <c r="X39" s="224"/>
      <c r="Y39" s="213"/>
      <c r="Z39" s="213"/>
      <c r="AA39" s="213"/>
      <c r="AB39" s="213"/>
      <c r="AC39" s="213"/>
      <c r="AD39" s="213"/>
      <c r="AE39" s="213"/>
      <c r="AF39" s="213"/>
      <c r="AG39" s="213" t="s">
        <v>275</v>
      </c>
      <c r="AH39" s="213">
        <v>5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59" t="s">
        <v>1035</v>
      </c>
      <c r="D40" s="226"/>
      <c r="E40" s="227">
        <v>15</v>
      </c>
      <c r="F40" s="224"/>
      <c r="G40" s="224"/>
      <c r="H40" s="224"/>
      <c r="I40" s="224"/>
      <c r="J40" s="224"/>
      <c r="K40" s="224"/>
      <c r="L40" s="224"/>
      <c r="M40" s="224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13"/>
      <c r="Z40" s="213"/>
      <c r="AA40" s="213"/>
      <c r="AB40" s="213"/>
      <c r="AC40" s="213"/>
      <c r="AD40" s="213"/>
      <c r="AE40" s="213"/>
      <c r="AF40" s="213"/>
      <c r="AG40" s="213" t="s">
        <v>275</v>
      </c>
      <c r="AH40" s="213">
        <v>5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59" t="s">
        <v>1036</v>
      </c>
      <c r="D41" s="226"/>
      <c r="E41" s="227">
        <v>16.7</v>
      </c>
      <c r="F41" s="224"/>
      <c r="G41" s="224"/>
      <c r="H41" s="224"/>
      <c r="I41" s="224"/>
      <c r="J41" s="224"/>
      <c r="K41" s="224"/>
      <c r="L41" s="224"/>
      <c r="M41" s="224"/>
      <c r="N41" s="223"/>
      <c r="O41" s="223"/>
      <c r="P41" s="223"/>
      <c r="Q41" s="223"/>
      <c r="R41" s="224"/>
      <c r="S41" s="224"/>
      <c r="T41" s="224"/>
      <c r="U41" s="224"/>
      <c r="V41" s="224"/>
      <c r="W41" s="224"/>
      <c r="X41" s="224"/>
      <c r="Y41" s="213"/>
      <c r="Z41" s="213"/>
      <c r="AA41" s="213"/>
      <c r="AB41" s="213"/>
      <c r="AC41" s="213"/>
      <c r="AD41" s="213"/>
      <c r="AE41" s="213"/>
      <c r="AF41" s="213"/>
      <c r="AG41" s="213" t="s">
        <v>275</v>
      </c>
      <c r="AH41" s="213">
        <v>5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20" outlineLevel="1" x14ac:dyDescent="0.25">
      <c r="A42" s="242">
        <v>12</v>
      </c>
      <c r="B42" s="243" t="s">
        <v>1037</v>
      </c>
      <c r="C42" s="258" t="s">
        <v>1038</v>
      </c>
      <c r="D42" s="244" t="s">
        <v>381</v>
      </c>
      <c r="E42" s="245">
        <v>9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21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/>
      <c r="S42" s="247" t="s">
        <v>414</v>
      </c>
      <c r="T42" s="248" t="s">
        <v>420</v>
      </c>
      <c r="U42" s="224">
        <v>0</v>
      </c>
      <c r="V42" s="224">
        <f>ROUND(E42*U42,2)</f>
        <v>0</v>
      </c>
      <c r="W42" s="224"/>
      <c r="X42" s="224" t="s">
        <v>529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802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20"/>
      <c r="B43" s="221"/>
      <c r="C43" s="259" t="s">
        <v>1039</v>
      </c>
      <c r="D43" s="226"/>
      <c r="E43" s="227">
        <v>9</v>
      </c>
      <c r="F43" s="224"/>
      <c r="G43" s="224"/>
      <c r="H43" s="224"/>
      <c r="I43" s="224"/>
      <c r="J43" s="224"/>
      <c r="K43" s="224"/>
      <c r="L43" s="224"/>
      <c r="M43" s="224"/>
      <c r="N43" s="223"/>
      <c r="O43" s="223"/>
      <c r="P43" s="223"/>
      <c r="Q43" s="223"/>
      <c r="R43" s="224"/>
      <c r="S43" s="224"/>
      <c r="T43" s="224"/>
      <c r="U43" s="224"/>
      <c r="V43" s="224"/>
      <c r="W43" s="224"/>
      <c r="X43" s="224"/>
      <c r="Y43" s="213"/>
      <c r="Z43" s="213"/>
      <c r="AA43" s="213"/>
      <c r="AB43" s="213"/>
      <c r="AC43" s="213"/>
      <c r="AD43" s="213"/>
      <c r="AE43" s="213"/>
      <c r="AF43" s="213"/>
      <c r="AG43" s="213" t="s">
        <v>275</v>
      </c>
      <c r="AH43" s="213">
        <v>5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20" outlineLevel="1" x14ac:dyDescent="0.25">
      <c r="A44" s="242">
        <v>13</v>
      </c>
      <c r="B44" s="243" t="s">
        <v>1040</v>
      </c>
      <c r="C44" s="258" t="s">
        <v>1041</v>
      </c>
      <c r="D44" s="244" t="s">
        <v>381</v>
      </c>
      <c r="E44" s="245">
        <v>4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21</v>
      </c>
      <c r="M44" s="247">
        <f>G44*(1+L44/100)</f>
        <v>0</v>
      </c>
      <c r="N44" s="245">
        <v>0</v>
      </c>
      <c r="O44" s="245">
        <f>ROUND(E44*N44,2)</f>
        <v>0</v>
      </c>
      <c r="P44" s="245">
        <v>0</v>
      </c>
      <c r="Q44" s="245">
        <f>ROUND(E44*P44,2)</f>
        <v>0</v>
      </c>
      <c r="R44" s="247"/>
      <c r="S44" s="247" t="s">
        <v>414</v>
      </c>
      <c r="T44" s="248" t="s">
        <v>420</v>
      </c>
      <c r="U44" s="224">
        <v>0</v>
      </c>
      <c r="V44" s="224">
        <f>ROUND(E44*U44,2)</f>
        <v>0</v>
      </c>
      <c r="W44" s="224"/>
      <c r="X44" s="224" t="s">
        <v>529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802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59" t="s">
        <v>1042</v>
      </c>
      <c r="D45" s="226"/>
      <c r="E45" s="227">
        <v>4</v>
      </c>
      <c r="F45" s="224"/>
      <c r="G45" s="224"/>
      <c r="H45" s="224"/>
      <c r="I45" s="224"/>
      <c r="J45" s="224"/>
      <c r="K45" s="224"/>
      <c r="L45" s="224"/>
      <c r="M45" s="224"/>
      <c r="N45" s="223"/>
      <c r="O45" s="223"/>
      <c r="P45" s="223"/>
      <c r="Q45" s="223"/>
      <c r="R45" s="224"/>
      <c r="S45" s="224"/>
      <c r="T45" s="224"/>
      <c r="U45" s="224"/>
      <c r="V45" s="224"/>
      <c r="W45" s="224"/>
      <c r="X45" s="224"/>
      <c r="Y45" s="213"/>
      <c r="Z45" s="213"/>
      <c r="AA45" s="213"/>
      <c r="AB45" s="213"/>
      <c r="AC45" s="213"/>
      <c r="AD45" s="213"/>
      <c r="AE45" s="213"/>
      <c r="AF45" s="213"/>
      <c r="AG45" s="213" t="s">
        <v>275</v>
      </c>
      <c r="AH45" s="213">
        <v>5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ht="20" outlineLevel="1" x14ac:dyDescent="0.25">
      <c r="A46" s="242">
        <v>14</v>
      </c>
      <c r="B46" s="243" t="s">
        <v>1043</v>
      </c>
      <c r="C46" s="258" t="s">
        <v>1044</v>
      </c>
      <c r="D46" s="244" t="s">
        <v>381</v>
      </c>
      <c r="E46" s="245">
        <v>15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21</v>
      </c>
      <c r="M46" s="247">
        <f>G46*(1+L46/100)</f>
        <v>0</v>
      </c>
      <c r="N46" s="245">
        <v>0</v>
      </c>
      <c r="O46" s="245">
        <f>ROUND(E46*N46,2)</f>
        <v>0</v>
      </c>
      <c r="P46" s="245">
        <v>0</v>
      </c>
      <c r="Q46" s="245">
        <f>ROUND(E46*P46,2)</f>
        <v>0</v>
      </c>
      <c r="R46" s="247"/>
      <c r="S46" s="247" t="s">
        <v>414</v>
      </c>
      <c r="T46" s="248" t="s">
        <v>420</v>
      </c>
      <c r="U46" s="224">
        <v>0</v>
      </c>
      <c r="V46" s="224">
        <f>ROUND(E46*U46,2)</f>
        <v>0</v>
      </c>
      <c r="W46" s="224"/>
      <c r="X46" s="224" t="s">
        <v>529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802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59" t="s">
        <v>1045</v>
      </c>
      <c r="D47" s="226"/>
      <c r="E47" s="227">
        <v>15</v>
      </c>
      <c r="F47" s="224"/>
      <c r="G47" s="224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13"/>
      <c r="Z47" s="213"/>
      <c r="AA47" s="213"/>
      <c r="AB47" s="213"/>
      <c r="AC47" s="213"/>
      <c r="AD47" s="213"/>
      <c r="AE47" s="213"/>
      <c r="AF47" s="213"/>
      <c r="AG47" s="213" t="s">
        <v>275</v>
      </c>
      <c r="AH47" s="213">
        <v>5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20" outlineLevel="1" x14ac:dyDescent="0.25">
      <c r="A48" s="242">
        <v>15</v>
      </c>
      <c r="B48" s="243" t="s">
        <v>1046</v>
      </c>
      <c r="C48" s="258" t="s">
        <v>1047</v>
      </c>
      <c r="D48" s="244" t="s">
        <v>381</v>
      </c>
      <c r="E48" s="245">
        <v>16.7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21</v>
      </c>
      <c r="M48" s="247">
        <f>G48*(1+L48/100)</f>
        <v>0</v>
      </c>
      <c r="N48" s="245">
        <v>0</v>
      </c>
      <c r="O48" s="245">
        <f>ROUND(E48*N48,2)</f>
        <v>0</v>
      </c>
      <c r="P48" s="245">
        <v>0</v>
      </c>
      <c r="Q48" s="245">
        <f>ROUND(E48*P48,2)</f>
        <v>0</v>
      </c>
      <c r="R48" s="247"/>
      <c r="S48" s="247" t="s">
        <v>414</v>
      </c>
      <c r="T48" s="248" t="s">
        <v>420</v>
      </c>
      <c r="U48" s="224">
        <v>0</v>
      </c>
      <c r="V48" s="224">
        <f>ROUND(E48*U48,2)</f>
        <v>0</v>
      </c>
      <c r="W48" s="224"/>
      <c r="X48" s="224" t="s">
        <v>529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802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59" t="s">
        <v>1048</v>
      </c>
      <c r="D49" s="226"/>
      <c r="E49" s="227">
        <v>16.7</v>
      </c>
      <c r="F49" s="224"/>
      <c r="G49" s="224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13"/>
      <c r="Z49" s="213"/>
      <c r="AA49" s="213"/>
      <c r="AB49" s="213"/>
      <c r="AC49" s="213"/>
      <c r="AD49" s="213"/>
      <c r="AE49" s="213"/>
      <c r="AF49" s="213"/>
      <c r="AG49" s="213" t="s">
        <v>275</v>
      </c>
      <c r="AH49" s="213">
        <v>5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20">
        <v>16</v>
      </c>
      <c r="B50" s="221" t="s">
        <v>1029</v>
      </c>
      <c r="C50" s="270" t="s">
        <v>1030</v>
      </c>
      <c r="D50" s="222" t="s">
        <v>0</v>
      </c>
      <c r="E50" s="265"/>
      <c r="F50" s="225"/>
      <c r="G50" s="224">
        <f>ROUND(E50*F50,2)</f>
        <v>0</v>
      </c>
      <c r="H50" s="225"/>
      <c r="I50" s="224">
        <f>ROUND(E50*H50,2)</f>
        <v>0</v>
      </c>
      <c r="J50" s="225"/>
      <c r="K50" s="224">
        <f>ROUND(E50*J50,2)</f>
        <v>0</v>
      </c>
      <c r="L50" s="224">
        <v>21</v>
      </c>
      <c r="M50" s="224">
        <f>G50*(1+L50/100)</f>
        <v>0</v>
      </c>
      <c r="N50" s="223">
        <v>0</v>
      </c>
      <c r="O50" s="223">
        <f>ROUND(E50*N50,2)</f>
        <v>0</v>
      </c>
      <c r="P50" s="223">
        <v>0</v>
      </c>
      <c r="Q50" s="223">
        <f>ROUND(E50*P50,2)</f>
        <v>0</v>
      </c>
      <c r="R50" s="224" t="s">
        <v>824</v>
      </c>
      <c r="S50" s="224" t="s">
        <v>801</v>
      </c>
      <c r="T50" s="224" t="s">
        <v>801</v>
      </c>
      <c r="U50" s="224">
        <v>0</v>
      </c>
      <c r="V50" s="224">
        <f>ROUND(E50*U50,2)</f>
        <v>0</v>
      </c>
      <c r="W50" s="224"/>
      <c r="X50" s="224" t="s">
        <v>156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825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71" t="s">
        <v>826</v>
      </c>
      <c r="D51" s="266"/>
      <c r="E51" s="266"/>
      <c r="F51" s="266"/>
      <c r="G51" s="266"/>
      <c r="H51" s="224"/>
      <c r="I51" s="224"/>
      <c r="J51" s="224"/>
      <c r="K51" s="224"/>
      <c r="L51" s="224"/>
      <c r="M51" s="224"/>
      <c r="N51" s="223"/>
      <c r="O51" s="223"/>
      <c r="P51" s="223"/>
      <c r="Q51" s="223"/>
      <c r="R51" s="224"/>
      <c r="S51" s="224"/>
      <c r="T51" s="224"/>
      <c r="U51" s="224"/>
      <c r="V51" s="224"/>
      <c r="W51" s="224"/>
      <c r="X51" s="224"/>
      <c r="Y51" s="213"/>
      <c r="Z51" s="213"/>
      <c r="AA51" s="213"/>
      <c r="AB51" s="213"/>
      <c r="AC51" s="213"/>
      <c r="AD51" s="213"/>
      <c r="AE51" s="213"/>
      <c r="AF51" s="213"/>
      <c r="AG51" s="213" t="s">
        <v>827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ht="13" x14ac:dyDescent="0.25">
      <c r="A52" s="232" t="s">
        <v>265</v>
      </c>
      <c r="B52" s="233" t="s">
        <v>184</v>
      </c>
      <c r="C52" s="257" t="s">
        <v>185</v>
      </c>
      <c r="D52" s="234"/>
      <c r="E52" s="235"/>
      <c r="F52" s="236"/>
      <c r="G52" s="236">
        <f>SUMIF(AG53:AG83,"&lt;&gt;NOR",G53:G83)</f>
        <v>0</v>
      </c>
      <c r="H52" s="236"/>
      <c r="I52" s="236">
        <f>SUM(I53:I83)</f>
        <v>0</v>
      </c>
      <c r="J52" s="236"/>
      <c r="K52" s="236">
        <f>SUM(K53:K83)</f>
        <v>0</v>
      </c>
      <c r="L52" s="236"/>
      <c r="M52" s="236">
        <f>SUM(M53:M83)</f>
        <v>0</v>
      </c>
      <c r="N52" s="235"/>
      <c r="O52" s="235">
        <f>SUM(O53:O83)</f>
        <v>0.16</v>
      </c>
      <c r="P52" s="235"/>
      <c r="Q52" s="235">
        <f>SUM(Q53:Q83)</f>
        <v>2.4899999999999998</v>
      </c>
      <c r="R52" s="236"/>
      <c r="S52" s="236"/>
      <c r="T52" s="237"/>
      <c r="U52" s="231"/>
      <c r="V52" s="231">
        <f>SUM(V53:V83)</f>
        <v>49.640000000000022</v>
      </c>
      <c r="W52" s="231"/>
      <c r="X52" s="231"/>
      <c r="AG52" t="s">
        <v>266</v>
      </c>
    </row>
    <row r="53" spans="1:60" ht="20" outlineLevel="1" x14ac:dyDescent="0.25">
      <c r="A53" s="249">
        <v>17</v>
      </c>
      <c r="B53" s="250" t="s">
        <v>1049</v>
      </c>
      <c r="C53" s="260" t="s">
        <v>1050</v>
      </c>
      <c r="D53" s="251" t="s">
        <v>388</v>
      </c>
      <c r="E53" s="252">
        <v>1</v>
      </c>
      <c r="F53" s="253"/>
      <c r="G53" s="254">
        <f>ROUND(E53*F53,2)</f>
        <v>0</v>
      </c>
      <c r="H53" s="253"/>
      <c r="I53" s="254">
        <f>ROUND(E53*H53,2)</f>
        <v>0</v>
      </c>
      <c r="J53" s="253"/>
      <c r="K53" s="254">
        <f>ROUND(E53*J53,2)</f>
        <v>0</v>
      </c>
      <c r="L53" s="254">
        <v>21</v>
      </c>
      <c r="M53" s="254">
        <f>G53*(1+L53/100)</f>
        <v>0</v>
      </c>
      <c r="N53" s="252">
        <v>0</v>
      </c>
      <c r="O53" s="252">
        <f>ROUND(E53*N53,2)</f>
        <v>0</v>
      </c>
      <c r="P53" s="252">
        <v>0.51195999999999997</v>
      </c>
      <c r="Q53" s="252">
        <f>ROUND(E53*P53,2)</f>
        <v>0.51</v>
      </c>
      <c r="R53" s="254" t="s">
        <v>895</v>
      </c>
      <c r="S53" s="254" t="s">
        <v>801</v>
      </c>
      <c r="T53" s="255" t="s">
        <v>801</v>
      </c>
      <c r="U53" s="224">
        <v>2.4780000000000002</v>
      </c>
      <c r="V53" s="224">
        <f>ROUND(E53*U53,2)</f>
        <v>2.48</v>
      </c>
      <c r="W53" s="224"/>
      <c r="X53" s="224" t="s">
        <v>272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416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49">
        <v>18</v>
      </c>
      <c r="B54" s="250" t="s">
        <v>1051</v>
      </c>
      <c r="C54" s="260" t="s">
        <v>1052</v>
      </c>
      <c r="D54" s="251" t="s">
        <v>413</v>
      </c>
      <c r="E54" s="252">
        <v>1</v>
      </c>
      <c r="F54" s="253"/>
      <c r="G54" s="254">
        <f>ROUND(E54*F54,2)</f>
        <v>0</v>
      </c>
      <c r="H54" s="253"/>
      <c r="I54" s="254">
        <f>ROUND(E54*H54,2)</f>
        <v>0</v>
      </c>
      <c r="J54" s="253"/>
      <c r="K54" s="254">
        <f>ROUND(E54*J54,2)</f>
        <v>0</v>
      </c>
      <c r="L54" s="254">
        <v>21</v>
      </c>
      <c r="M54" s="254">
        <f>G54*(1+L54/100)</f>
        <v>0</v>
      </c>
      <c r="N54" s="252">
        <v>4.7600000000000003E-3</v>
      </c>
      <c r="O54" s="252">
        <f>ROUND(E54*N54,2)</f>
        <v>0</v>
      </c>
      <c r="P54" s="252">
        <v>0</v>
      </c>
      <c r="Q54" s="252">
        <f>ROUND(E54*P54,2)</f>
        <v>0</v>
      </c>
      <c r="R54" s="254" t="s">
        <v>895</v>
      </c>
      <c r="S54" s="254" t="s">
        <v>801</v>
      </c>
      <c r="T54" s="255" t="s">
        <v>801</v>
      </c>
      <c r="U54" s="224">
        <v>2.4500000000000002</v>
      </c>
      <c r="V54" s="224">
        <f>ROUND(E54*U54,2)</f>
        <v>2.4500000000000002</v>
      </c>
      <c r="W54" s="224"/>
      <c r="X54" s="224" t="s">
        <v>272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416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49">
        <v>19</v>
      </c>
      <c r="B55" s="250" t="s">
        <v>1053</v>
      </c>
      <c r="C55" s="260" t="s">
        <v>1054</v>
      </c>
      <c r="D55" s="251" t="s">
        <v>413</v>
      </c>
      <c r="E55" s="252">
        <v>5</v>
      </c>
      <c r="F55" s="253"/>
      <c r="G55" s="254">
        <f>ROUND(E55*F55,2)</f>
        <v>0</v>
      </c>
      <c r="H55" s="253"/>
      <c r="I55" s="254">
        <f>ROUND(E55*H55,2)</f>
        <v>0</v>
      </c>
      <c r="J55" s="253"/>
      <c r="K55" s="254">
        <f>ROUND(E55*J55,2)</f>
        <v>0</v>
      </c>
      <c r="L55" s="254">
        <v>21</v>
      </c>
      <c r="M55" s="254">
        <f>G55*(1+L55/100)</f>
        <v>0</v>
      </c>
      <c r="N55" s="252">
        <v>0</v>
      </c>
      <c r="O55" s="252">
        <f>ROUND(E55*N55,2)</f>
        <v>0</v>
      </c>
      <c r="P55" s="252">
        <v>0.315</v>
      </c>
      <c r="Q55" s="252">
        <f>ROUND(E55*P55,2)</f>
        <v>1.58</v>
      </c>
      <c r="R55" s="254"/>
      <c r="S55" s="254" t="s">
        <v>414</v>
      </c>
      <c r="T55" s="255" t="s">
        <v>801</v>
      </c>
      <c r="U55" s="224">
        <v>1.7210000000000001</v>
      </c>
      <c r="V55" s="224">
        <f>ROUND(E55*U55,2)</f>
        <v>8.61</v>
      </c>
      <c r="W55" s="224"/>
      <c r="X55" s="224" t="s">
        <v>272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416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49">
        <v>20</v>
      </c>
      <c r="B56" s="250" t="s">
        <v>1055</v>
      </c>
      <c r="C56" s="260" t="s">
        <v>1056</v>
      </c>
      <c r="D56" s="251" t="s">
        <v>413</v>
      </c>
      <c r="E56" s="252">
        <v>1</v>
      </c>
      <c r="F56" s="253"/>
      <c r="G56" s="254">
        <f>ROUND(E56*F56,2)</f>
        <v>0</v>
      </c>
      <c r="H56" s="253"/>
      <c r="I56" s="254">
        <f>ROUND(E56*H56,2)</f>
        <v>0</v>
      </c>
      <c r="J56" s="253"/>
      <c r="K56" s="254">
        <f>ROUND(E56*J56,2)</f>
        <v>0</v>
      </c>
      <c r="L56" s="254">
        <v>21</v>
      </c>
      <c r="M56" s="254">
        <f>G56*(1+L56/100)</f>
        <v>0</v>
      </c>
      <c r="N56" s="252">
        <v>2.98E-2</v>
      </c>
      <c r="O56" s="252">
        <f>ROUND(E56*N56,2)</f>
        <v>0.03</v>
      </c>
      <c r="P56" s="252">
        <v>0</v>
      </c>
      <c r="Q56" s="252">
        <f>ROUND(E56*P56,2)</f>
        <v>0</v>
      </c>
      <c r="R56" s="254"/>
      <c r="S56" s="254" t="s">
        <v>414</v>
      </c>
      <c r="T56" s="255" t="s">
        <v>420</v>
      </c>
      <c r="U56" s="224">
        <v>12.129</v>
      </c>
      <c r="V56" s="224">
        <f>ROUND(E56*U56,2)</f>
        <v>12.13</v>
      </c>
      <c r="W56" s="224"/>
      <c r="X56" s="224" t="s">
        <v>272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416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49">
        <v>21</v>
      </c>
      <c r="B57" s="250" t="s">
        <v>1057</v>
      </c>
      <c r="C57" s="260" t="s">
        <v>1058</v>
      </c>
      <c r="D57" s="251" t="s">
        <v>413</v>
      </c>
      <c r="E57" s="252">
        <v>1</v>
      </c>
      <c r="F57" s="253"/>
      <c r="G57" s="254">
        <f>ROUND(E57*F57,2)</f>
        <v>0</v>
      </c>
      <c r="H57" s="253"/>
      <c r="I57" s="254">
        <f>ROUND(E57*H57,2)</f>
        <v>0</v>
      </c>
      <c r="J57" s="253"/>
      <c r="K57" s="254">
        <f>ROUND(E57*J57,2)</f>
        <v>0</v>
      </c>
      <c r="L57" s="254">
        <v>21</v>
      </c>
      <c r="M57" s="254">
        <f>G57*(1+L57/100)</f>
        <v>0</v>
      </c>
      <c r="N57" s="252">
        <v>2.98E-2</v>
      </c>
      <c r="O57" s="252">
        <f>ROUND(E57*N57,2)</f>
        <v>0.03</v>
      </c>
      <c r="P57" s="252">
        <v>0</v>
      </c>
      <c r="Q57" s="252">
        <f>ROUND(E57*P57,2)</f>
        <v>0</v>
      </c>
      <c r="R57" s="254"/>
      <c r="S57" s="254" t="s">
        <v>414</v>
      </c>
      <c r="T57" s="255" t="s">
        <v>420</v>
      </c>
      <c r="U57" s="224">
        <v>12.13</v>
      </c>
      <c r="V57" s="224">
        <f>ROUND(E57*U57,2)</f>
        <v>12.13</v>
      </c>
      <c r="W57" s="224"/>
      <c r="X57" s="224" t="s">
        <v>272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416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49">
        <v>22</v>
      </c>
      <c r="B58" s="250" t="s">
        <v>1059</v>
      </c>
      <c r="C58" s="260" t="s">
        <v>1060</v>
      </c>
      <c r="D58" s="251" t="s">
        <v>413</v>
      </c>
      <c r="E58" s="252">
        <v>1</v>
      </c>
      <c r="F58" s="253"/>
      <c r="G58" s="254">
        <f>ROUND(E58*F58,2)</f>
        <v>0</v>
      </c>
      <c r="H58" s="253"/>
      <c r="I58" s="254">
        <f>ROUND(E58*H58,2)</f>
        <v>0</v>
      </c>
      <c r="J58" s="253"/>
      <c r="K58" s="254">
        <f>ROUND(E58*J58,2)</f>
        <v>0</v>
      </c>
      <c r="L58" s="254">
        <v>21</v>
      </c>
      <c r="M58" s="254">
        <f>G58*(1+L58/100)</f>
        <v>0</v>
      </c>
      <c r="N58" s="252">
        <v>0</v>
      </c>
      <c r="O58" s="252">
        <f>ROUND(E58*N58,2)</f>
        <v>0</v>
      </c>
      <c r="P58" s="252">
        <v>0</v>
      </c>
      <c r="Q58" s="252">
        <f>ROUND(E58*P58,2)</f>
        <v>0</v>
      </c>
      <c r="R58" s="254"/>
      <c r="S58" s="254" t="s">
        <v>414</v>
      </c>
      <c r="T58" s="255" t="s">
        <v>420</v>
      </c>
      <c r="U58" s="224">
        <v>0</v>
      </c>
      <c r="V58" s="224">
        <f>ROUND(E58*U58,2)</f>
        <v>0</v>
      </c>
      <c r="W58" s="224"/>
      <c r="X58" s="224" t="s">
        <v>272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416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49">
        <v>23</v>
      </c>
      <c r="B59" s="250" t="s">
        <v>1061</v>
      </c>
      <c r="C59" s="260" t="s">
        <v>1062</v>
      </c>
      <c r="D59" s="251" t="s">
        <v>413</v>
      </c>
      <c r="E59" s="252">
        <v>1</v>
      </c>
      <c r="F59" s="253"/>
      <c r="G59" s="254">
        <f>ROUND(E59*F59,2)</f>
        <v>0</v>
      </c>
      <c r="H59" s="253"/>
      <c r="I59" s="254">
        <f>ROUND(E59*H59,2)</f>
        <v>0</v>
      </c>
      <c r="J59" s="253"/>
      <c r="K59" s="254">
        <f>ROUND(E59*J59,2)</f>
        <v>0</v>
      </c>
      <c r="L59" s="254">
        <v>21</v>
      </c>
      <c r="M59" s="254">
        <f>G59*(1+L59/100)</f>
        <v>0</v>
      </c>
      <c r="N59" s="252">
        <v>0</v>
      </c>
      <c r="O59" s="252">
        <f>ROUND(E59*N59,2)</f>
        <v>0</v>
      </c>
      <c r="P59" s="252">
        <v>9.3579999999999997E-2</v>
      </c>
      <c r="Q59" s="252">
        <f>ROUND(E59*P59,2)</f>
        <v>0.09</v>
      </c>
      <c r="R59" s="254"/>
      <c r="S59" s="254" t="s">
        <v>414</v>
      </c>
      <c r="T59" s="255" t="s">
        <v>420</v>
      </c>
      <c r="U59" s="224">
        <v>0.35</v>
      </c>
      <c r="V59" s="224">
        <f>ROUND(E59*U59,2)</f>
        <v>0.35</v>
      </c>
      <c r="W59" s="224"/>
      <c r="X59" s="224" t="s">
        <v>272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416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49">
        <v>24</v>
      </c>
      <c r="B60" s="250" t="s">
        <v>1063</v>
      </c>
      <c r="C60" s="260" t="s">
        <v>1064</v>
      </c>
      <c r="D60" s="251" t="s">
        <v>388</v>
      </c>
      <c r="E60" s="252">
        <v>1</v>
      </c>
      <c r="F60" s="253"/>
      <c r="G60" s="254">
        <f>ROUND(E60*F60,2)</f>
        <v>0</v>
      </c>
      <c r="H60" s="253"/>
      <c r="I60" s="254">
        <f>ROUND(E60*H60,2)</f>
        <v>0</v>
      </c>
      <c r="J60" s="253"/>
      <c r="K60" s="254">
        <f>ROUND(E60*J60,2)</f>
        <v>0</v>
      </c>
      <c r="L60" s="254">
        <v>21</v>
      </c>
      <c r="M60" s="254">
        <f>G60*(1+L60/100)</f>
        <v>0</v>
      </c>
      <c r="N60" s="252">
        <v>3.3899999999999998E-3</v>
      </c>
      <c r="O60" s="252">
        <f>ROUND(E60*N60,2)</f>
        <v>0</v>
      </c>
      <c r="P60" s="252">
        <v>0</v>
      </c>
      <c r="Q60" s="252">
        <f>ROUND(E60*P60,2)</f>
        <v>0</v>
      </c>
      <c r="R60" s="254"/>
      <c r="S60" s="254" t="s">
        <v>414</v>
      </c>
      <c r="T60" s="255" t="s">
        <v>420</v>
      </c>
      <c r="U60" s="224">
        <v>0.59</v>
      </c>
      <c r="V60" s="224">
        <f>ROUND(E60*U60,2)</f>
        <v>0.59</v>
      </c>
      <c r="W60" s="224"/>
      <c r="X60" s="224" t="s">
        <v>272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416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49">
        <v>25</v>
      </c>
      <c r="B61" s="250" t="s">
        <v>1065</v>
      </c>
      <c r="C61" s="260" t="s">
        <v>1066</v>
      </c>
      <c r="D61" s="251" t="s">
        <v>388</v>
      </c>
      <c r="E61" s="252">
        <v>1</v>
      </c>
      <c r="F61" s="253"/>
      <c r="G61" s="254">
        <f>ROUND(E61*F61,2)</f>
        <v>0</v>
      </c>
      <c r="H61" s="253"/>
      <c r="I61" s="254">
        <f>ROUND(E61*H61,2)</f>
        <v>0</v>
      </c>
      <c r="J61" s="253"/>
      <c r="K61" s="254">
        <f>ROUND(E61*J61,2)</f>
        <v>0</v>
      </c>
      <c r="L61" s="254">
        <v>21</v>
      </c>
      <c r="M61" s="254">
        <f>G61*(1+L61/100)</f>
        <v>0</v>
      </c>
      <c r="N61" s="252">
        <v>3.3899999999999998E-3</v>
      </c>
      <c r="O61" s="252">
        <f>ROUND(E61*N61,2)</f>
        <v>0</v>
      </c>
      <c r="P61" s="252">
        <v>0</v>
      </c>
      <c r="Q61" s="252">
        <f>ROUND(E61*P61,2)</f>
        <v>0</v>
      </c>
      <c r="R61" s="254"/>
      <c r="S61" s="254" t="s">
        <v>414</v>
      </c>
      <c r="T61" s="255" t="s">
        <v>420</v>
      </c>
      <c r="U61" s="224">
        <v>0.59</v>
      </c>
      <c r="V61" s="224">
        <f>ROUND(E61*U61,2)</f>
        <v>0.59</v>
      </c>
      <c r="W61" s="224"/>
      <c r="X61" s="224" t="s">
        <v>272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416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49">
        <v>26</v>
      </c>
      <c r="B62" s="250" t="s">
        <v>1067</v>
      </c>
      <c r="C62" s="260" t="s">
        <v>1068</v>
      </c>
      <c r="D62" s="251" t="s">
        <v>388</v>
      </c>
      <c r="E62" s="252">
        <v>1</v>
      </c>
      <c r="F62" s="253"/>
      <c r="G62" s="254">
        <f>ROUND(E62*F62,2)</f>
        <v>0</v>
      </c>
      <c r="H62" s="253"/>
      <c r="I62" s="254">
        <f>ROUND(E62*H62,2)</f>
        <v>0</v>
      </c>
      <c r="J62" s="253"/>
      <c r="K62" s="254">
        <f>ROUND(E62*J62,2)</f>
        <v>0</v>
      </c>
      <c r="L62" s="254">
        <v>21</v>
      </c>
      <c r="M62" s="254">
        <f>G62*(1+L62/100)</f>
        <v>0</v>
      </c>
      <c r="N62" s="252">
        <v>3.3899999999999998E-3</v>
      </c>
      <c r="O62" s="252">
        <f>ROUND(E62*N62,2)</f>
        <v>0</v>
      </c>
      <c r="P62" s="252">
        <v>0</v>
      </c>
      <c r="Q62" s="252">
        <f>ROUND(E62*P62,2)</f>
        <v>0</v>
      </c>
      <c r="R62" s="254"/>
      <c r="S62" s="254" t="s">
        <v>414</v>
      </c>
      <c r="T62" s="255" t="s">
        <v>420</v>
      </c>
      <c r="U62" s="224">
        <v>0.59</v>
      </c>
      <c r="V62" s="224">
        <f>ROUND(E62*U62,2)</f>
        <v>0.59</v>
      </c>
      <c r="W62" s="224"/>
      <c r="X62" s="224" t="s">
        <v>272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416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49">
        <v>27</v>
      </c>
      <c r="B63" s="250" t="s">
        <v>1069</v>
      </c>
      <c r="C63" s="260" t="s">
        <v>1070</v>
      </c>
      <c r="D63" s="251" t="s">
        <v>388</v>
      </c>
      <c r="E63" s="252">
        <v>1</v>
      </c>
      <c r="F63" s="253"/>
      <c r="G63" s="254">
        <f>ROUND(E63*F63,2)</f>
        <v>0</v>
      </c>
      <c r="H63" s="253"/>
      <c r="I63" s="254">
        <f>ROUND(E63*H63,2)</f>
        <v>0</v>
      </c>
      <c r="J63" s="253"/>
      <c r="K63" s="254">
        <f>ROUND(E63*J63,2)</f>
        <v>0</v>
      </c>
      <c r="L63" s="254">
        <v>21</v>
      </c>
      <c r="M63" s="254">
        <f>G63*(1+L63/100)</f>
        <v>0</v>
      </c>
      <c r="N63" s="252">
        <v>3.3899999999999998E-3</v>
      </c>
      <c r="O63" s="252">
        <f>ROUND(E63*N63,2)</f>
        <v>0</v>
      </c>
      <c r="P63" s="252">
        <v>0</v>
      </c>
      <c r="Q63" s="252">
        <f>ROUND(E63*P63,2)</f>
        <v>0</v>
      </c>
      <c r="R63" s="254"/>
      <c r="S63" s="254" t="s">
        <v>414</v>
      </c>
      <c r="T63" s="255" t="s">
        <v>420</v>
      </c>
      <c r="U63" s="224">
        <v>0.59</v>
      </c>
      <c r="V63" s="224">
        <f>ROUND(E63*U63,2)</f>
        <v>0.59</v>
      </c>
      <c r="W63" s="224"/>
      <c r="X63" s="224" t="s">
        <v>272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416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42">
        <v>28</v>
      </c>
      <c r="B64" s="243" t="s">
        <v>1071</v>
      </c>
      <c r="C64" s="258" t="s">
        <v>1072</v>
      </c>
      <c r="D64" s="244" t="s">
        <v>388</v>
      </c>
      <c r="E64" s="245">
        <v>1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21</v>
      </c>
      <c r="M64" s="247">
        <f>G64*(1+L64/100)</f>
        <v>0</v>
      </c>
      <c r="N64" s="245">
        <v>3.3899999999999998E-3</v>
      </c>
      <c r="O64" s="245">
        <f>ROUND(E64*N64,2)</f>
        <v>0</v>
      </c>
      <c r="P64" s="245">
        <v>0</v>
      </c>
      <c r="Q64" s="245">
        <f>ROUND(E64*P64,2)</f>
        <v>0</v>
      </c>
      <c r="R64" s="247"/>
      <c r="S64" s="247" t="s">
        <v>414</v>
      </c>
      <c r="T64" s="248" t="s">
        <v>420</v>
      </c>
      <c r="U64" s="224">
        <v>0.59</v>
      </c>
      <c r="V64" s="224">
        <f>ROUND(E64*U64,2)</f>
        <v>0.59</v>
      </c>
      <c r="W64" s="224"/>
      <c r="X64" s="224" t="s">
        <v>272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416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20"/>
      <c r="B65" s="221"/>
      <c r="C65" s="261" t="s">
        <v>1073</v>
      </c>
      <c r="D65" s="256"/>
      <c r="E65" s="256"/>
      <c r="F65" s="256"/>
      <c r="G65" s="256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13"/>
      <c r="Z65" s="213"/>
      <c r="AA65" s="213"/>
      <c r="AB65" s="213"/>
      <c r="AC65" s="213"/>
      <c r="AD65" s="213"/>
      <c r="AE65" s="213"/>
      <c r="AF65" s="213"/>
      <c r="AG65" s="213" t="s">
        <v>355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42">
        <v>29</v>
      </c>
      <c r="B66" s="243" t="s">
        <v>1074</v>
      </c>
      <c r="C66" s="258" t="s">
        <v>1075</v>
      </c>
      <c r="D66" s="244" t="s">
        <v>413</v>
      </c>
      <c r="E66" s="245">
        <v>1</v>
      </c>
      <c r="F66" s="246"/>
      <c r="G66" s="247">
        <f>ROUND(E66*F66,2)</f>
        <v>0</v>
      </c>
      <c r="H66" s="246"/>
      <c r="I66" s="247">
        <f>ROUND(E66*H66,2)</f>
        <v>0</v>
      </c>
      <c r="J66" s="246"/>
      <c r="K66" s="247">
        <f>ROUND(E66*J66,2)</f>
        <v>0</v>
      </c>
      <c r="L66" s="247">
        <v>21</v>
      </c>
      <c r="M66" s="247">
        <f>G66*(1+L66/100)</f>
        <v>0</v>
      </c>
      <c r="N66" s="245">
        <v>0</v>
      </c>
      <c r="O66" s="245">
        <f>ROUND(E66*N66,2)</f>
        <v>0</v>
      </c>
      <c r="P66" s="245">
        <v>0.308</v>
      </c>
      <c r="Q66" s="245">
        <f>ROUND(E66*P66,2)</f>
        <v>0.31</v>
      </c>
      <c r="R66" s="247"/>
      <c r="S66" s="247" t="s">
        <v>414</v>
      </c>
      <c r="T66" s="248" t="s">
        <v>420</v>
      </c>
      <c r="U66" s="224">
        <v>8.5440000000000005</v>
      </c>
      <c r="V66" s="224">
        <f>ROUND(E66*U66,2)</f>
        <v>8.5399999999999991</v>
      </c>
      <c r="W66" s="224"/>
      <c r="X66" s="224" t="s">
        <v>272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416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20"/>
      <c r="B67" s="221"/>
      <c r="C67" s="261" t="s">
        <v>1076</v>
      </c>
      <c r="D67" s="256"/>
      <c r="E67" s="256"/>
      <c r="F67" s="256"/>
      <c r="G67" s="256"/>
      <c r="H67" s="224"/>
      <c r="I67" s="224"/>
      <c r="J67" s="224"/>
      <c r="K67" s="224"/>
      <c r="L67" s="224"/>
      <c r="M67" s="224"/>
      <c r="N67" s="223"/>
      <c r="O67" s="223"/>
      <c r="P67" s="223"/>
      <c r="Q67" s="223"/>
      <c r="R67" s="224"/>
      <c r="S67" s="224"/>
      <c r="T67" s="224"/>
      <c r="U67" s="224"/>
      <c r="V67" s="224"/>
      <c r="W67" s="224"/>
      <c r="X67" s="224"/>
      <c r="Y67" s="213"/>
      <c r="Z67" s="213"/>
      <c r="AA67" s="213"/>
      <c r="AB67" s="213"/>
      <c r="AC67" s="213"/>
      <c r="AD67" s="213"/>
      <c r="AE67" s="213"/>
      <c r="AF67" s="213"/>
      <c r="AG67" s="213" t="s">
        <v>355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ht="30" outlineLevel="1" x14ac:dyDescent="0.25">
      <c r="A68" s="249">
        <v>30</v>
      </c>
      <c r="B68" s="250" t="s">
        <v>1077</v>
      </c>
      <c r="C68" s="260" t="s">
        <v>1078</v>
      </c>
      <c r="D68" s="251" t="s">
        <v>388</v>
      </c>
      <c r="E68" s="252">
        <v>1</v>
      </c>
      <c r="F68" s="253"/>
      <c r="G68" s="254">
        <f>ROUND(E68*F68,2)</f>
        <v>0</v>
      </c>
      <c r="H68" s="253"/>
      <c r="I68" s="254">
        <f>ROUND(E68*H68,2)</f>
        <v>0</v>
      </c>
      <c r="J68" s="253"/>
      <c r="K68" s="254">
        <f>ROUND(E68*J68,2)</f>
        <v>0</v>
      </c>
      <c r="L68" s="254">
        <v>21</v>
      </c>
      <c r="M68" s="254">
        <f>G68*(1+L68/100)</f>
        <v>0</v>
      </c>
      <c r="N68" s="252">
        <v>0.10299999999999999</v>
      </c>
      <c r="O68" s="252">
        <f>ROUND(E68*N68,2)</f>
        <v>0.1</v>
      </c>
      <c r="P68" s="252">
        <v>0</v>
      </c>
      <c r="Q68" s="252">
        <f>ROUND(E68*P68,2)</f>
        <v>0</v>
      </c>
      <c r="R68" s="254" t="s">
        <v>800</v>
      </c>
      <c r="S68" s="254" t="s">
        <v>801</v>
      </c>
      <c r="T68" s="255" t="s">
        <v>801</v>
      </c>
      <c r="U68" s="224">
        <v>0</v>
      </c>
      <c r="V68" s="224">
        <f>ROUND(E68*U68,2)</f>
        <v>0</v>
      </c>
      <c r="W68" s="224"/>
      <c r="X68" s="224" t="s">
        <v>529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802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42">
        <v>31</v>
      </c>
      <c r="B69" s="243" t="s">
        <v>1079</v>
      </c>
      <c r="C69" s="258" t="s">
        <v>1080</v>
      </c>
      <c r="D69" s="244" t="s">
        <v>413</v>
      </c>
      <c r="E69" s="245">
        <v>1</v>
      </c>
      <c r="F69" s="246"/>
      <c r="G69" s="247">
        <f>ROUND(E69*F69,2)</f>
        <v>0</v>
      </c>
      <c r="H69" s="246"/>
      <c r="I69" s="247">
        <f>ROUND(E69*H69,2)</f>
        <v>0</v>
      </c>
      <c r="J69" s="246"/>
      <c r="K69" s="247">
        <f>ROUND(E69*J69,2)</f>
        <v>0</v>
      </c>
      <c r="L69" s="247">
        <v>21</v>
      </c>
      <c r="M69" s="247">
        <f>G69*(1+L69/100)</f>
        <v>0</v>
      </c>
      <c r="N69" s="245">
        <v>0</v>
      </c>
      <c r="O69" s="245">
        <f>ROUND(E69*N69,2)</f>
        <v>0</v>
      </c>
      <c r="P69" s="245">
        <v>0</v>
      </c>
      <c r="Q69" s="245">
        <f>ROUND(E69*P69,2)</f>
        <v>0</v>
      </c>
      <c r="R69" s="247"/>
      <c r="S69" s="247" t="s">
        <v>414</v>
      </c>
      <c r="T69" s="248" t="s">
        <v>420</v>
      </c>
      <c r="U69" s="224">
        <v>0</v>
      </c>
      <c r="V69" s="224">
        <f>ROUND(E69*U69,2)</f>
        <v>0</v>
      </c>
      <c r="W69" s="224"/>
      <c r="X69" s="224" t="s">
        <v>529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802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20"/>
      <c r="B70" s="221"/>
      <c r="C70" s="261" t="s">
        <v>1081</v>
      </c>
      <c r="D70" s="256"/>
      <c r="E70" s="256"/>
      <c r="F70" s="256"/>
      <c r="G70" s="256"/>
      <c r="H70" s="224"/>
      <c r="I70" s="224"/>
      <c r="J70" s="224"/>
      <c r="K70" s="224"/>
      <c r="L70" s="224"/>
      <c r="M70" s="224"/>
      <c r="N70" s="223"/>
      <c r="O70" s="223"/>
      <c r="P70" s="223"/>
      <c r="Q70" s="223"/>
      <c r="R70" s="224"/>
      <c r="S70" s="224"/>
      <c r="T70" s="224"/>
      <c r="U70" s="224"/>
      <c r="V70" s="224"/>
      <c r="W70" s="224"/>
      <c r="X70" s="224"/>
      <c r="Y70" s="213"/>
      <c r="Z70" s="213"/>
      <c r="AA70" s="213"/>
      <c r="AB70" s="213"/>
      <c r="AC70" s="213"/>
      <c r="AD70" s="213"/>
      <c r="AE70" s="213"/>
      <c r="AF70" s="213"/>
      <c r="AG70" s="213" t="s">
        <v>355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20"/>
      <c r="B71" s="221"/>
      <c r="C71" s="273" t="s">
        <v>1082</v>
      </c>
      <c r="D71" s="268"/>
      <c r="E71" s="268"/>
      <c r="F71" s="268"/>
      <c r="G71" s="268"/>
      <c r="H71" s="224"/>
      <c r="I71" s="224"/>
      <c r="J71" s="224"/>
      <c r="K71" s="224"/>
      <c r="L71" s="224"/>
      <c r="M71" s="224"/>
      <c r="N71" s="223"/>
      <c r="O71" s="223"/>
      <c r="P71" s="223"/>
      <c r="Q71" s="223"/>
      <c r="R71" s="224"/>
      <c r="S71" s="224"/>
      <c r="T71" s="224"/>
      <c r="U71" s="224"/>
      <c r="V71" s="224"/>
      <c r="W71" s="224"/>
      <c r="X71" s="224"/>
      <c r="Y71" s="213"/>
      <c r="Z71" s="213"/>
      <c r="AA71" s="213"/>
      <c r="AB71" s="213"/>
      <c r="AC71" s="213"/>
      <c r="AD71" s="213"/>
      <c r="AE71" s="213"/>
      <c r="AF71" s="213"/>
      <c r="AG71" s="213" t="s">
        <v>355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20"/>
      <c r="B72" s="221"/>
      <c r="C72" s="273" t="s">
        <v>1083</v>
      </c>
      <c r="D72" s="268"/>
      <c r="E72" s="268"/>
      <c r="F72" s="268"/>
      <c r="G72" s="268"/>
      <c r="H72" s="224"/>
      <c r="I72" s="224"/>
      <c r="J72" s="224"/>
      <c r="K72" s="224"/>
      <c r="L72" s="224"/>
      <c r="M72" s="224"/>
      <c r="N72" s="223"/>
      <c r="O72" s="223"/>
      <c r="P72" s="223"/>
      <c r="Q72" s="223"/>
      <c r="R72" s="224"/>
      <c r="S72" s="224"/>
      <c r="T72" s="224"/>
      <c r="U72" s="224"/>
      <c r="V72" s="224"/>
      <c r="W72" s="224"/>
      <c r="X72" s="224"/>
      <c r="Y72" s="213"/>
      <c r="Z72" s="213"/>
      <c r="AA72" s="213"/>
      <c r="AB72" s="213"/>
      <c r="AC72" s="213"/>
      <c r="AD72" s="213"/>
      <c r="AE72" s="213"/>
      <c r="AF72" s="213"/>
      <c r="AG72" s="213" t="s">
        <v>355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20"/>
      <c r="B73" s="221"/>
      <c r="C73" s="273" t="s">
        <v>1247</v>
      </c>
      <c r="D73" s="268"/>
      <c r="E73" s="268"/>
      <c r="F73" s="268"/>
      <c r="G73" s="268"/>
      <c r="H73" s="224"/>
      <c r="I73" s="224"/>
      <c r="J73" s="224"/>
      <c r="K73" s="224"/>
      <c r="L73" s="224"/>
      <c r="M73" s="224"/>
      <c r="N73" s="223"/>
      <c r="O73" s="223"/>
      <c r="P73" s="223"/>
      <c r="Q73" s="223"/>
      <c r="R73" s="224"/>
      <c r="S73" s="224"/>
      <c r="T73" s="224"/>
      <c r="U73" s="224"/>
      <c r="V73" s="224"/>
      <c r="W73" s="224"/>
      <c r="X73" s="224"/>
      <c r="Y73" s="213"/>
      <c r="Z73" s="213"/>
      <c r="AA73" s="213"/>
      <c r="AB73" s="213"/>
      <c r="AC73" s="213"/>
      <c r="AD73" s="213"/>
      <c r="AE73" s="213"/>
      <c r="AF73" s="213"/>
      <c r="AG73" s="213" t="s">
        <v>355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20"/>
      <c r="B74" s="221"/>
      <c r="C74" s="273" t="s">
        <v>1084</v>
      </c>
      <c r="D74" s="268"/>
      <c r="E74" s="268"/>
      <c r="F74" s="268"/>
      <c r="G74" s="268"/>
      <c r="H74" s="224"/>
      <c r="I74" s="224"/>
      <c r="J74" s="224"/>
      <c r="K74" s="224"/>
      <c r="L74" s="224"/>
      <c r="M74" s="224"/>
      <c r="N74" s="223"/>
      <c r="O74" s="223"/>
      <c r="P74" s="223"/>
      <c r="Q74" s="223"/>
      <c r="R74" s="224"/>
      <c r="S74" s="224"/>
      <c r="T74" s="224"/>
      <c r="U74" s="224"/>
      <c r="V74" s="224"/>
      <c r="W74" s="224"/>
      <c r="X74" s="224"/>
      <c r="Y74" s="213"/>
      <c r="Z74" s="213"/>
      <c r="AA74" s="213"/>
      <c r="AB74" s="213"/>
      <c r="AC74" s="213"/>
      <c r="AD74" s="213"/>
      <c r="AE74" s="213"/>
      <c r="AF74" s="213"/>
      <c r="AG74" s="213" t="s">
        <v>355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20"/>
      <c r="B75" s="221"/>
      <c r="C75" s="273" t="s">
        <v>1085</v>
      </c>
      <c r="D75" s="268"/>
      <c r="E75" s="268"/>
      <c r="F75" s="268"/>
      <c r="G75" s="268"/>
      <c r="H75" s="224"/>
      <c r="I75" s="224"/>
      <c r="J75" s="224"/>
      <c r="K75" s="224"/>
      <c r="L75" s="224"/>
      <c r="M75" s="224"/>
      <c r="N75" s="223"/>
      <c r="O75" s="223"/>
      <c r="P75" s="223"/>
      <c r="Q75" s="223"/>
      <c r="R75" s="224"/>
      <c r="S75" s="224"/>
      <c r="T75" s="224"/>
      <c r="U75" s="224"/>
      <c r="V75" s="224"/>
      <c r="W75" s="224"/>
      <c r="X75" s="224"/>
      <c r="Y75" s="213"/>
      <c r="Z75" s="213"/>
      <c r="AA75" s="213"/>
      <c r="AB75" s="213"/>
      <c r="AC75" s="213"/>
      <c r="AD75" s="213"/>
      <c r="AE75" s="213"/>
      <c r="AF75" s="213"/>
      <c r="AG75" s="213" t="s">
        <v>355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20"/>
      <c r="B76" s="221"/>
      <c r="C76" s="273" t="s">
        <v>1086</v>
      </c>
      <c r="D76" s="268"/>
      <c r="E76" s="268"/>
      <c r="F76" s="268"/>
      <c r="G76" s="268"/>
      <c r="H76" s="224"/>
      <c r="I76" s="224"/>
      <c r="J76" s="224"/>
      <c r="K76" s="224"/>
      <c r="L76" s="224"/>
      <c r="M76" s="224"/>
      <c r="N76" s="223"/>
      <c r="O76" s="223"/>
      <c r="P76" s="223"/>
      <c r="Q76" s="223"/>
      <c r="R76" s="224"/>
      <c r="S76" s="224"/>
      <c r="T76" s="224"/>
      <c r="U76" s="224"/>
      <c r="V76" s="224"/>
      <c r="W76" s="224"/>
      <c r="X76" s="224"/>
      <c r="Y76" s="213"/>
      <c r="Z76" s="213"/>
      <c r="AA76" s="213"/>
      <c r="AB76" s="213"/>
      <c r="AC76" s="213"/>
      <c r="AD76" s="213"/>
      <c r="AE76" s="213"/>
      <c r="AF76" s="213"/>
      <c r="AG76" s="213" t="s">
        <v>355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73" t="s">
        <v>1087</v>
      </c>
      <c r="D77" s="268"/>
      <c r="E77" s="268"/>
      <c r="F77" s="268"/>
      <c r="G77" s="268"/>
      <c r="H77" s="224"/>
      <c r="I77" s="224"/>
      <c r="J77" s="224"/>
      <c r="K77" s="224"/>
      <c r="L77" s="224"/>
      <c r="M77" s="224"/>
      <c r="N77" s="223"/>
      <c r="O77" s="223"/>
      <c r="P77" s="223"/>
      <c r="Q77" s="223"/>
      <c r="R77" s="224"/>
      <c r="S77" s="224"/>
      <c r="T77" s="224"/>
      <c r="U77" s="224"/>
      <c r="V77" s="224"/>
      <c r="W77" s="224"/>
      <c r="X77" s="224"/>
      <c r="Y77" s="213"/>
      <c r="Z77" s="213"/>
      <c r="AA77" s="213"/>
      <c r="AB77" s="213"/>
      <c r="AC77" s="213"/>
      <c r="AD77" s="213"/>
      <c r="AE77" s="213"/>
      <c r="AF77" s="213"/>
      <c r="AG77" s="213" t="s">
        <v>355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20"/>
      <c r="B78" s="221"/>
      <c r="C78" s="273" t="s">
        <v>1088</v>
      </c>
      <c r="D78" s="268"/>
      <c r="E78" s="268"/>
      <c r="F78" s="268"/>
      <c r="G78" s="268"/>
      <c r="H78" s="224"/>
      <c r="I78" s="224"/>
      <c r="J78" s="224"/>
      <c r="K78" s="224"/>
      <c r="L78" s="224"/>
      <c r="M78" s="224"/>
      <c r="N78" s="223"/>
      <c r="O78" s="223"/>
      <c r="P78" s="223"/>
      <c r="Q78" s="223"/>
      <c r="R78" s="224"/>
      <c r="S78" s="224"/>
      <c r="T78" s="224"/>
      <c r="U78" s="224"/>
      <c r="V78" s="224"/>
      <c r="W78" s="224"/>
      <c r="X78" s="224"/>
      <c r="Y78" s="213"/>
      <c r="Z78" s="213"/>
      <c r="AA78" s="213"/>
      <c r="AB78" s="213"/>
      <c r="AC78" s="213"/>
      <c r="AD78" s="213"/>
      <c r="AE78" s="213"/>
      <c r="AF78" s="213"/>
      <c r="AG78" s="213" t="s">
        <v>355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20"/>
      <c r="B79" s="221"/>
      <c r="C79" s="274" t="s">
        <v>949</v>
      </c>
      <c r="D79" s="228"/>
      <c r="E79" s="229"/>
      <c r="F79" s="230"/>
      <c r="G79" s="230"/>
      <c r="H79" s="224"/>
      <c r="I79" s="224"/>
      <c r="J79" s="224"/>
      <c r="K79" s="224"/>
      <c r="L79" s="224"/>
      <c r="M79" s="224"/>
      <c r="N79" s="223"/>
      <c r="O79" s="223"/>
      <c r="P79" s="223"/>
      <c r="Q79" s="223"/>
      <c r="R79" s="224"/>
      <c r="S79" s="224"/>
      <c r="T79" s="224"/>
      <c r="U79" s="224"/>
      <c r="V79" s="224"/>
      <c r="W79" s="224"/>
      <c r="X79" s="224"/>
      <c r="Y79" s="213"/>
      <c r="Z79" s="213"/>
      <c r="AA79" s="213"/>
      <c r="AB79" s="213"/>
      <c r="AC79" s="213"/>
      <c r="AD79" s="213"/>
      <c r="AE79" s="213"/>
      <c r="AF79" s="213"/>
      <c r="AG79" s="213" t="s">
        <v>355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20"/>
      <c r="B80" s="221"/>
      <c r="C80" s="273" t="s">
        <v>1089</v>
      </c>
      <c r="D80" s="268"/>
      <c r="E80" s="268"/>
      <c r="F80" s="268"/>
      <c r="G80" s="268"/>
      <c r="H80" s="224"/>
      <c r="I80" s="224"/>
      <c r="J80" s="224"/>
      <c r="K80" s="224"/>
      <c r="L80" s="224"/>
      <c r="M80" s="224"/>
      <c r="N80" s="223"/>
      <c r="O80" s="223"/>
      <c r="P80" s="223"/>
      <c r="Q80" s="223"/>
      <c r="R80" s="224"/>
      <c r="S80" s="224"/>
      <c r="T80" s="224"/>
      <c r="U80" s="224"/>
      <c r="V80" s="224"/>
      <c r="W80" s="224"/>
      <c r="X80" s="224"/>
      <c r="Y80" s="213"/>
      <c r="Z80" s="213"/>
      <c r="AA80" s="213"/>
      <c r="AB80" s="213"/>
      <c r="AC80" s="213"/>
      <c r="AD80" s="213"/>
      <c r="AE80" s="213"/>
      <c r="AF80" s="213"/>
      <c r="AG80" s="213" t="s">
        <v>355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20"/>
      <c r="B81" s="221"/>
      <c r="C81" s="273" t="s">
        <v>1090</v>
      </c>
      <c r="D81" s="268"/>
      <c r="E81" s="268"/>
      <c r="F81" s="268"/>
      <c r="G81" s="268"/>
      <c r="H81" s="224"/>
      <c r="I81" s="224"/>
      <c r="J81" s="224"/>
      <c r="K81" s="224"/>
      <c r="L81" s="224"/>
      <c r="M81" s="224"/>
      <c r="N81" s="223"/>
      <c r="O81" s="223"/>
      <c r="P81" s="223"/>
      <c r="Q81" s="223"/>
      <c r="R81" s="224"/>
      <c r="S81" s="224"/>
      <c r="T81" s="224"/>
      <c r="U81" s="224"/>
      <c r="V81" s="224"/>
      <c r="W81" s="224"/>
      <c r="X81" s="224"/>
      <c r="Y81" s="213"/>
      <c r="Z81" s="213"/>
      <c r="AA81" s="213"/>
      <c r="AB81" s="213"/>
      <c r="AC81" s="213"/>
      <c r="AD81" s="213"/>
      <c r="AE81" s="213"/>
      <c r="AF81" s="213"/>
      <c r="AG81" s="213" t="s">
        <v>355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5">
      <c r="A82" s="242">
        <v>32</v>
      </c>
      <c r="B82" s="243" t="s">
        <v>1091</v>
      </c>
      <c r="C82" s="258" t="s">
        <v>1092</v>
      </c>
      <c r="D82" s="244" t="s">
        <v>413</v>
      </c>
      <c r="E82" s="245">
        <v>1</v>
      </c>
      <c r="F82" s="246"/>
      <c r="G82" s="247">
        <f>ROUND(E82*F82,2)</f>
        <v>0</v>
      </c>
      <c r="H82" s="246"/>
      <c r="I82" s="247">
        <f>ROUND(E82*H82,2)</f>
        <v>0</v>
      </c>
      <c r="J82" s="246"/>
      <c r="K82" s="247">
        <f>ROUND(E82*J82,2)</f>
        <v>0</v>
      </c>
      <c r="L82" s="247">
        <v>21</v>
      </c>
      <c r="M82" s="247">
        <f>G82*(1+L82/100)</f>
        <v>0</v>
      </c>
      <c r="N82" s="245">
        <v>0</v>
      </c>
      <c r="O82" s="245">
        <f>ROUND(E82*N82,2)</f>
        <v>0</v>
      </c>
      <c r="P82" s="245">
        <v>0</v>
      </c>
      <c r="Q82" s="245">
        <f>ROUND(E82*P82,2)</f>
        <v>0</v>
      </c>
      <c r="R82" s="247"/>
      <c r="S82" s="247" t="s">
        <v>414</v>
      </c>
      <c r="T82" s="248" t="s">
        <v>420</v>
      </c>
      <c r="U82" s="224">
        <v>0</v>
      </c>
      <c r="V82" s="224">
        <f>ROUND(E82*U82,2)</f>
        <v>0</v>
      </c>
      <c r="W82" s="224"/>
      <c r="X82" s="224" t="s">
        <v>529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802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20">
        <v>33</v>
      </c>
      <c r="B83" s="221" t="s">
        <v>968</v>
      </c>
      <c r="C83" s="270" t="s">
        <v>969</v>
      </c>
      <c r="D83" s="222" t="s">
        <v>0</v>
      </c>
      <c r="E83" s="265"/>
      <c r="F83" s="225"/>
      <c r="G83" s="224">
        <f>ROUND(E83*F83,2)</f>
        <v>0</v>
      </c>
      <c r="H83" s="225"/>
      <c r="I83" s="224">
        <f>ROUND(E83*H83,2)</f>
        <v>0</v>
      </c>
      <c r="J83" s="225"/>
      <c r="K83" s="224">
        <f>ROUND(E83*J83,2)</f>
        <v>0</v>
      </c>
      <c r="L83" s="224">
        <v>21</v>
      </c>
      <c r="M83" s="224">
        <f>G83*(1+L83/100)</f>
        <v>0</v>
      </c>
      <c r="N83" s="223">
        <v>0</v>
      </c>
      <c r="O83" s="223">
        <f>ROUND(E83*N83,2)</f>
        <v>0</v>
      </c>
      <c r="P83" s="223">
        <v>0</v>
      </c>
      <c r="Q83" s="223">
        <f>ROUND(E83*P83,2)</f>
        <v>0</v>
      </c>
      <c r="R83" s="224" t="s">
        <v>895</v>
      </c>
      <c r="S83" s="224" t="s">
        <v>801</v>
      </c>
      <c r="T83" s="224" t="s">
        <v>801</v>
      </c>
      <c r="U83" s="224">
        <v>0</v>
      </c>
      <c r="V83" s="224">
        <f>ROUND(E83*U83,2)</f>
        <v>0</v>
      </c>
      <c r="W83" s="224"/>
      <c r="X83" s="224" t="s">
        <v>156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825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ht="13" x14ac:dyDescent="0.25">
      <c r="A84" s="232" t="s">
        <v>265</v>
      </c>
      <c r="B84" s="233" t="s">
        <v>186</v>
      </c>
      <c r="C84" s="257" t="s">
        <v>187</v>
      </c>
      <c r="D84" s="234"/>
      <c r="E84" s="235"/>
      <c r="F84" s="236"/>
      <c r="G84" s="236">
        <f>SUMIF(AG85:AG96,"&lt;&gt;NOR",G85:G96)</f>
        <v>0</v>
      </c>
      <c r="H84" s="236"/>
      <c r="I84" s="236">
        <f>SUM(I85:I96)</f>
        <v>0</v>
      </c>
      <c r="J84" s="236"/>
      <c r="K84" s="236">
        <f>SUM(K85:K96)</f>
        <v>0</v>
      </c>
      <c r="L84" s="236"/>
      <c r="M84" s="236">
        <f>SUM(M85:M96)</f>
        <v>0</v>
      </c>
      <c r="N84" s="235"/>
      <c r="O84" s="235">
        <f>SUM(O85:O96)</f>
        <v>6.9999999999999993E-2</v>
      </c>
      <c r="P84" s="235"/>
      <c r="Q84" s="235">
        <f>SUM(Q85:Q96)</f>
        <v>0</v>
      </c>
      <c r="R84" s="236"/>
      <c r="S84" s="236"/>
      <c r="T84" s="237"/>
      <c r="U84" s="231"/>
      <c r="V84" s="231">
        <f>SUM(V85:V96)</f>
        <v>4</v>
      </c>
      <c r="W84" s="231"/>
      <c r="X84" s="231"/>
      <c r="AG84" t="s">
        <v>266</v>
      </c>
    </row>
    <row r="85" spans="1:60" outlineLevel="1" x14ac:dyDescent="0.25">
      <c r="A85" s="249">
        <v>34</v>
      </c>
      <c r="B85" s="250" t="s">
        <v>1093</v>
      </c>
      <c r="C85" s="260" t="s">
        <v>1094</v>
      </c>
      <c r="D85" s="251" t="s">
        <v>1095</v>
      </c>
      <c r="E85" s="252">
        <v>1</v>
      </c>
      <c r="F85" s="253"/>
      <c r="G85" s="254">
        <f>ROUND(E85*F85,2)</f>
        <v>0</v>
      </c>
      <c r="H85" s="253"/>
      <c r="I85" s="254">
        <f>ROUND(E85*H85,2)</f>
        <v>0</v>
      </c>
      <c r="J85" s="253"/>
      <c r="K85" s="254">
        <f>ROUND(E85*J85,2)</f>
        <v>0</v>
      </c>
      <c r="L85" s="254">
        <v>21</v>
      </c>
      <c r="M85" s="254">
        <f>G85*(1+L85/100)</f>
        <v>0</v>
      </c>
      <c r="N85" s="252">
        <v>0</v>
      </c>
      <c r="O85" s="252">
        <f>ROUND(E85*N85,2)</f>
        <v>0</v>
      </c>
      <c r="P85" s="252">
        <v>0</v>
      </c>
      <c r="Q85" s="252">
        <f>ROUND(E85*P85,2)</f>
        <v>0</v>
      </c>
      <c r="R85" s="254"/>
      <c r="S85" s="254" t="s">
        <v>414</v>
      </c>
      <c r="T85" s="255" t="s">
        <v>420</v>
      </c>
      <c r="U85" s="224">
        <v>0</v>
      </c>
      <c r="V85" s="224">
        <f>ROUND(E85*U85,2)</f>
        <v>0</v>
      </c>
      <c r="W85" s="224"/>
      <c r="X85" s="224" t="s">
        <v>272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416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49">
        <v>35</v>
      </c>
      <c r="B86" s="250" t="s">
        <v>1096</v>
      </c>
      <c r="C86" s="260" t="s">
        <v>1097</v>
      </c>
      <c r="D86" s="251" t="s">
        <v>1098</v>
      </c>
      <c r="E86" s="252">
        <v>2</v>
      </c>
      <c r="F86" s="253"/>
      <c r="G86" s="254">
        <f>ROUND(E86*F86,2)</f>
        <v>0</v>
      </c>
      <c r="H86" s="253"/>
      <c r="I86" s="254">
        <f>ROUND(E86*H86,2)</f>
        <v>0</v>
      </c>
      <c r="J86" s="253"/>
      <c r="K86" s="254">
        <f>ROUND(E86*J86,2)</f>
        <v>0</v>
      </c>
      <c r="L86" s="254">
        <v>21</v>
      </c>
      <c r="M86" s="254">
        <f>G86*(1+L86/100)</f>
        <v>0</v>
      </c>
      <c r="N86" s="252">
        <v>0</v>
      </c>
      <c r="O86" s="252">
        <f>ROUND(E86*N86,2)</f>
        <v>0</v>
      </c>
      <c r="P86" s="252">
        <v>0</v>
      </c>
      <c r="Q86" s="252">
        <f>ROUND(E86*P86,2)</f>
        <v>0</v>
      </c>
      <c r="R86" s="254"/>
      <c r="S86" s="254" t="s">
        <v>414</v>
      </c>
      <c r="T86" s="255" t="s">
        <v>420</v>
      </c>
      <c r="U86" s="224">
        <v>0</v>
      </c>
      <c r="V86" s="224">
        <f>ROUND(E86*U86,2)</f>
        <v>0</v>
      </c>
      <c r="W86" s="224"/>
      <c r="X86" s="224" t="s">
        <v>272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366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49">
        <v>36</v>
      </c>
      <c r="B87" s="250" t="s">
        <v>1099</v>
      </c>
      <c r="C87" s="260" t="s">
        <v>1100</v>
      </c>
      <c r="D87" s="251" t="s">
        <v>413</v>
      </c>
      <c r="E87" s="252">
        <v>1</v>
      </c>
      <c r="F87" s="253"/>
      <c r="G87" s="254">
        <f>ROUND(E87*F87,2)</f>
        <v>0</v>
      </c>
      <c r="H87" s="253"/>
      <c r="I87" s="254">
        <f>ROUND(E87*H87,2)</f>
        <v>0</v>
      </c>
      <c r="J87" s="253"/>
      <c r="K87" s="254">
        <f>ROUND(E87*J87,2)</f>
        <v>0</v>
      </c>
      <c r="L87" s="254">
        <v>21</v>
      </c>
      <c r="M87" s="254">
        <f>G87*(1+L87/100)</f>
        <v>0</v>
      </c>
      <c r="N87" s="252">
        <v>0</v>
      </c>
      <c r="O87" s="252">
        <f>ROUND(E87*N87,2)</f>
        <v>0</v>
      </c>
      <c r="P87" s="252">
        <v>0</v>
      </c>
      <c r="Q87" s="252">
        <f>ROUND(E87*P87,2)</f>
        <v>0</v>
      </c>
      <c r="R87" s="254"/>
      <c r="S87" s="254" t="s">
        <v>414</v>
      </c>
      <c r="T87" s="255" t="s">
        <v>420</v>
      </c>
      <c r="U87" s="224">
        <v>0</v>
      </c>
      <c r="V87" s="224">
        <f>ROUND(E87*U87,2)</f>
        <v>0</v>
      </c>
      <c r="W87" s="224"/>
      <c r="X87" s="224" t="s">
        <v>272</v>
      </c>
      <c r="Y87" s="213"/>
      <c r="Z87" s="213"/>
      <c r="AA87" s="213"/>
      <c r="AB87" s="213"/>
      <c r="AC87" s="213"/>
      <c r="AD87" s="213"/>
      <c r="AE87" s="213"/>
      <c r="AF87" s="213"/>
      <c r="AG87" s="213" t="s">
        <v>416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49">
        <v>37</v>
      </c>
      <c r="B88" s="250" t="s">
        <v>1101</v>
      </c>
      <c r="C88" s="260" t="s">
        <v>1102</v>
      </c>
      <c r="D88" s="251" t="s">
        <v>388</v>
      </c>
      <c r="E88" s="252">
        <v>1</v>
      </c>
      <c r="F88" s="253"/>
      <c r="G88" s="254">
        <f>ROUND(E88*F88,2)</f>
        <v>0</v>
      </c>
      <c r="H88" s="253"/>
      <c r="I88" s="254">
        <f>ROUND(E88*H88,2)</f>
        <v>0</v>
      </c>
      <c r="J88" s="253"/>
      <c r="K88" s="254">
        <f>ROUND(E88*J88,2)</f>
        <v>0</v>
      </c>
      <c r="L88" s="254">
        <v>21</v>
      </c>
      <c r="M88" s="254">
        <f>G88*(1+L88/100)</f>
        <v>0</v>
      </c>
      <c r="N88" s="252">
        <v>3.3899999999999998E-3</v>
      </c>
      <c r="O88" s="252">
        <f>ROUND(E88*N88,2)</f>
        <v>0</v>
      </c>
      <c r="P88" s="252">
        <v>0</v>
      </c>
      <c r="Q88" s="252">
        <f>ROUND(E88*P88,2)</f>
        <v>0</v>
      </c>
      <c r="R88" s="254"/>
      <c r="S88" s="254" t="s">
        <v>414</v>
      </c>
      <c r="T88" s="255" t="s">
        <v>420</v>
      </c>
      <c r="U88" s="224">
        <v>0.59</v>
      </c>
      <c r="V88" s="224">
        <f>ROUND(E88*U88,2)</f>
        <v>0.59</v>
      </c>
      <c r="W88" s="224"/>
      <c r="X88" s="224" t="s">
        <v>272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416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49">
        <v>38</v>
      </c>
      <c r="B89" s="250" t="s">
        <v>1103</v>
      </c>
      <c r="C89" s="260" t="s">
        <v>1104</v>
      </c>
      <c r="D89" s="251" t="s">
        <v>388</v>
      </c>
      <c r="E89" s="252">
        <v>1</v>
      </c>
      <c r="F89" s="253"/>
      <c r="G89" s="254">
        <f>ROUND(E89*F89,2)</f>
        <v>0</v>
      </c>
      <c r="H89" s="253"/>
      <c r="I89" s="254">
        <f>ROUND(E89*H89,2)</f>
        <v>0</v>
      </c>
      <c r="J89" s="253"/>
      <c r="K89" s="254">
        <f>ROUND(E89*J89,2)</f>
        <v>0</v>
      </c>
      <c r="L89" s="254">
        <v>21</v>
      </c>
      <c r="M89" s="254">
        <f>G89*(1+L89/100)</f>
        <v>0</v>
      </c>
      <c r="N89" s="252">
        <v>3.3899999999999998E-3</v>
      </c>
      <c r="O89" s="252">
        <f>ROUND(E89*N89,2)</f>
        <v>0</v>
      </c>
      <c r="P89" s="252">
        <v>0</v>
      </c>
      <c r="Q89" s="252">
        <f>ROUND(E89*P89,2)</f>
        <v>0</v>
      </c>
      <c r="R89" s="254"/>
      <c r="S89" s="254" t="s">
        <v>414</v>
      </c>
      <c r="T89" s="255" t="s">
        <v>420</v>
      </c>
      <c r="U89" s="224">
        <v>0.59</v>
      </c>
      <c r="V89" s="224">
        <f>ROUND(E89*U89,2)</f>
        <v>0.59</v>
      </c>
      <c r="W89" s="224"/>
      <c r="X89" s="224" t="s">
        <v>272</v>
      </c>
      <c r="Y89" s="213"/>
      <c r="Z89" s="213"/>
      <c r="AA89" s="213"/>
      <c r="AB89" s="213"/>
      <c r="AC89" s="213"/>
      <c r="AD89" s="213"/>
      <c r="AE89" s="213"/>
      <c r="AF89" s="213"/>
      <c r="AG89" s="213" t="s">
        <v>416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49">
        <v>39</v>
      </c>
      <c r="B90" s="250" t="s">
        <v>1105</v>
      </c>
      <c r="C90" s="260" t="s">
        <v>1106</v>
      </c>
      <c r="D90" s="251" t="s">
        <v>413</v>
      </c>
      <c r="E90" s="252">
        <v>1</v>
      </c>
      <c r="F90" s="253"/>
      <c r="G90" s="254">
        <f>ROUND(E90*F90,2)</f>
        <v>0</v>
      </c>
      <c r="H90" s="253"/>
      <c r="I90" s="254">
        <f>ROUND(E90*H90,2)</f>
        <v>0</v>
      </c>
      <c r="J90" s="253"/>
      <c r="K90" s="254">
        <f>ROUND(E90*J90,2)</f>
        <v>0</v>
      </c>
      <c r="L90" s="254">
        <v>21</v>
      </c>
      <c r="M90" s="254">
        <f>G90*(1+L90/100)</f>
        <v>0</v>
      </c>
      <c r="N90" s="252">
        <v>4.7600000000000003E-3</v>
      </c>
      <c r="O90" s="252">
        <f>ROUND(E90*N90,2)</f>
        <v>0</v>
      </c>
      <c r="P90" s="252">
        <v>0</v>
      </c>
      <c r="Q90" s="252">
        <f>ROUND(E90*P90,2)</f>
        <v>0</v>
      </c>
      <c r="R90" s="254"/>
      <c r="S90" s="254" t="s">
        <v>414</v>
      </c>
      <c r="T90" s="255" t="s">
        <v>420</v>
      </c>
      <c r="U90" s="224">
        <v>1.72</v>
      </c>
      <c r="V90" s="224">
        <f>ROUND(E90*U90,2)</f>
        <v>1.72</v>
      </c>
      <c r="W90" s="224"/>
      <c r="X90" s="224" t="s">
        <v>272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416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49">
        <v>40</v>
      </c>
      <c r="B91" s="250" t="s">
        <v>1107</v>
      </c>
      <c r="C91" s="260" t="s">
        <v>1108</v>
      </c>
      <c r="D91" s="251" t="s">
        <v>413</v>
      </c>
      <c r="E91" s="252">
        <v>2</v>
      </c>
      <c r="F91" s="253"/>
      <c r="G91" s="254">
        <f>ROUND(E91*F91,2)</f>
        <v>0</v>
      </c>
      <c r="H91" s="253"/>
      <c r="I91" s="254">
        <f>ROUND(E91*H91,2)</f>
        <v>0</v>
      </c>
      <c r="J91" s="253"/>
      <c r="K91" s="254">
        <f>ROUND(E91*J91,2)</f>
        <v>0</v>
      </c>
      <c r="L91" s="254">
        <v>21</v>
      </c>
      <c r="M91" s="254">
        <f>G91*(1+L91/100)</f>
        <v>0</v>
      </c>
      <c r="N91" s="252">
        <v>5.9000000000000003E-4</v>
      </c>
      <c r="O91" s="252">
        <f>ROUND(E91*N91,2)</f>
        <v>0</v>
      </c>
      <c r="P91" s="252">
        <v>0</v>
      </c>
      <c r="Q91" s="252">
        <f>ROUND(E91*P91,2)</f>
        <v>0</v>
      </c>
      <c r="R91" s="254"/>
      <c r="S91" s="254" t="s">
        <v>414</v>
      </c>
      <c r="T91" s="255" t="s">
        <v>420</v>
      </c>
      <c r="U91" s="224">
        <v>0.55100000000000005</v>
      </c>
      <c r="V91" s="224">
        <f>ROUND(E91*U91,2)</f>
        <v>1.1000000000000001</v>
      </c>
      <c r="W91" s="224"/>
      <c r="X91" s="224" t="s">
        <v>272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416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49">
        <v>41</v>
      </c>
      <c r="B92" s="250" t="s">
        <v>1109</v>
      </c>
      <c r="C92" s="260" t="s">
        <v>1110</v>
      </c>
      <c r="D92" s="251" t="s">
        <v>388</v>
      </c>
      <c r="E92" s="252">
        <v>1</v>
      </c>
      <c r="F92" s="253"/>
      <c r="G92" s="254">
        <f>ROUND(E92*F92,2)</f>
        <v>0</v>
      </c>
      <c r="H92" s="253"/>
      <c r="I92" s="254">
        <f>ROUND(E92*H92,2)</f>
        <v>0</v>
      </c>
      <c r="J92" s="253"/>
      <c r="K92" s="254">
        <f>ROUND(E92*J92,2)</f>
        <v>0</v>
      </c>
      <c r="L92" s="254">
        <v>21</v>
      </c>
      <c r="M92" s="254">
        <f>G92*(1+L92/100)</f>
        <v>0</v>
      </c>
      <c r="N92" s="252">
        <v>5.5E-2</v>
      </c>
      <c r="O92" s="252">
        <f>ROUND(E92*N92,2)</f>
        <v>0.06</v>
      </c>
      <c r="P92" s="252">
        <v>0</v>
      </c>
      <c r="Q92" s="252">
        <f>ROUND(E92*P92,2)</f>
        <v>0</v>
      </c>
      <c r="R92" s="254"/>
      <c r="S92" s="254" t="s">
        <v>414</v>
      </c>
      <c r="T92" s="255" t="s">
        <v>420</v>
      </c>
      <c r="U92" s="224">
        <v>0</v>
      </c>
      <c r="V92" s="224">
        <f>ROUND(E92*U92,2)</f>
        <v>0</v>
      </c>
      <c r="W92" s="224"/>
      <c r="X92" s="224" t="s">
        <v>529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802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49">
        <v>42</v>
      </c>
      <c r="B93" s="250" t="s">
        <v>1111</v>
      </c>
      <c r="C93" s="260" t="s">
        <v>1112</v>
      </c>
      <c r="D93" s="251" t="s">
        <v>388</v>
      </c>
      <c r="E93" s="252">
        <v>1</v>
      </c>
      <c r="F93" s="253"/>
      <c r="G93" s="254">
        <f>ROUND(E93*F93,2)</f>
        <v>0</v>
      </c>
      <c r="H93" s="253"/>
      <c r="I93" s="254">
        <f>ROUND(E93*H93,2)</f>
        <v>0</v>
      </c>
      <c r="J93" s="253"/>
      <c r="K93" s="254">
        <f>ROUND(E93*J93,2)</f>
        <v>0</v>
      </c>
      <c r="L93" s="254">
        <v>21</v>
      </c>
      <c r="M93" s="254">
        <f>G93*(1+L93/100)</f>
        <v>0</v>
      </c>
      <c r="N93" s="252">
        <v>1.0500000000000001E-2</v>
      </c>
      <c r="O93" s="252">
        <f>ROUND(E93*N93,2)</f>
        <v>0.01</v>
      </c>
      <c r="P93" s="252">
        <v>0</v>
      </c>
      <c r="Q93" s="252">
        <f>ROUND(E93*P93,2)</f>
        <v>0</v>
      </c>
      <c r="R93" s="254"/>
      <c r="S93" s="254" t="s">
        <v>414</v>
      </c>
      <c r="T93" s="255" t="s">
        <v>420</v>
      </c>
      <c r="U93" s="224">
        <v>0</v>
      </c>
      <c r="V93" s="224">
        <f>ROUND(E93*U93,2)</f>
        <v>0</v>
      </c>
      <c r="W93" s="224"/>
      <c r="X93" s="224" t="s">
        <v>529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802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42">
        <v>43</v>
      </c>
      <c r="B94" s="243" t="s">
        <v>1113</v>
      </c>
      <c r="C94" s="258" t="s">
        <v>1114</v>
      </c>
      <c r="D94" s="244" t="s">
        <v>1095</v>
      </c>
      <c r="E94" s="245">
        <v>1</v>
      </c>
      <c r="F94" s="246"/>
      <c r="G94" s="247">
        <f>ROUND(E94*F94,2)</f>
        <v>0</v>
      </c>
      <c r="H94" s="246"/>
      <c r="I94" s="247">
        <f>ROUND(E94*H94,2)</f>
        <v>0</v>
      </c>
      <c r="J94" s="246"/>
      <c r="K94" s="247">
        <f>ROUND(E94*J94,2)</f>
        <v>0</v>
      </c>
      <c r="L94" s="247">
        <v>21</v>
      </c>
      <c r="M94" s="247">
        <f>G94*(1+L94/100)</f>
        <v>0</v>
      </c>
      <c r="N94" s="245">
        <v>0</v>
      </c>
      <c r="O94" s="245">
        <f>ROUND(E94*N94,2)</f>
        <v>0</v>
      </c>
      <c r="P94" s="245">
        <v>0</v>
      </c>
      <c r="Q94" s="245">
        <f>ROUND(E94*P94,2)</f>
        <v>0</v>
      </c>
      <c r="R94" s="247"/>
      <c r="S94" s="247" t="s">
        <v>414</v>
      </c>
      <c r="T94" s="248" t="s">
        <v>420</v>
      </c>
      <c r="U94" s="224">
        <v>0</v>
      </c>
      <c r="V94" s="224">
        <f>ROUND(E94*U94,2)</f>
        <v>0</v>
      </c>
      <c r="W94" s="224"/>
      <c r="X94" s="224" t="s">
        <v>529</v>
      </c>
      <c r="Y94" s="213"/>
      <c r="Z94" s="213"/>
      <c r="AA94" s="213"/>
      <c r="AB94" s="213"/>
      <c r="AC94" s="213"/>
      <c r="AD94" s="213"/>
      <c r="AE94" s="213"/>
      <c r="AF94" s="213"/>
      <c r="AG94" s="213" t="s">
        <v>802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5">
      <c r="A95" s="220"/>
      <c r="B95" s="221"/>
      <c r="C95" s="261" t="s">
        <v>1115</v>
      </c>
      <c r="D95" s="256"/>
      <c r="E95" s="256"/>
      <c r="F95" s="256"/>
      <c r="G95" s="256"/>
      <c r="H95" s="224"/>
      <c r="I95" s="224"/>
      <c r="J95" s="224"/>
      <c r="K95" s="224"/>
      <c r="L95" s="224"/>
      <c r="M95" s="224"/>
      <c r="N95" s="223"/>
      <c r="O95" s="223"/>
      <c r="P95" s="223"/>
      <c r="Q95" s="223"/>
      <c r="R95" s="224"/>
      <c r="S95" s="224"/>
      <c r="T95" s="224"/>
      <c r="U95" s="224"/>
      <c r="V95" s="224"/>
      <c r="W95" s="224"/>
      <c r="X95" s="224"/>
      <c r="Y95" s="213"/>
      <c r="Z95" s="213"/>
      <c r="AA95" s="213"/>
      <c r="AB95" s="213"/>
      <c r="AC95" s="213"/>
      <c r="AD95" s="213"/>
      <c r="AE95" s="213"/>
      <c r="AF95" s="213"/>
      <c r="AG95" s="213" t="s">
        <v>355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20"/>
      <c r="B96" s="221"/>
      <c r="C96" s="273" t="s">
        <v>1116</v>
      </c>
      <c r="D96" s="268"/>
      <c r="E96" s="268"/>
      <c r="F96" s="268"/>
      <c r="G96" s="268"/>
      <c r="H96" s="224"/>
      <c r="I96" s="224"/>
      <c r="J96" s="224"/>
      <c r="K96" s="224"/>
      <c r="L96" s="224"/>
      <c r="M96" s="224"/>
      <c r="N96" s="223"/>
      <c r="O96" s="223"/>
      <c r="P96" s="223"/>
      <c r="Q96" s="223"/>
      <c r="R96" s="224"/>
      <c r="S96" s="224"/>
      <c r="T96" s="224"/>
      <c r="U96" s="224"/>
      <c r="V96" s="224"/>
      <c r="W96" s="224"/>
      <c r="X96" s="224"/>
      <c r="Y96" s="213"/>
      <c r="Z96" s="213"/>
      <c r="AA96" s="213"/>
      <c r="AB96" s="213"/>
      <c r="AC96" s="213"/>
      <c r="AD96" s="213"/>
      <c r="AE96" s="213"/>
      <c r="AF96" s="213"/>
      <c r="AG96" s="213" t="s">
        <v>355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ht="13" x14ac:dyDescent="0.25">
      <c r="A97" s="232" t="s">
        <v>265</v>
      </c>
      <c r="B97" s="233" t="s">
        <v>188</v>
      </c>
      <c r="C97" s="257" t="s">
        <v>190</v>
      </c>
      <c r="D97" s="234"/>
      <c r="E97" s="235"/>
      <c r="F97" s="236"/>
      <c r="G97" s="236">
        <f>SUMIF(AG98:AG132,"&lt;&gt;NOR",G98:G132)</f>
        <v>0</v>
      </c>
      <c r="H97" s="236"/>
      <c r="I97" s="236">
        <f>SUM(I98:I132)</f>
        <v>0</v>
      </c>
      <c r="J97" s="236"/>
      <c r="K97" s="236">
        <f>SUM(K98:K132)</f>
        <v>0</v>
      </c>
      <c r="L97" s="236"/>
      <c r="M97" s="236">
        <f>SUM(M98:M132)</f>
        <v>0</v>
      </c>
      <c r="N97" s="235"/>
      <c r="O97" s="235">
        <f>SUM(O98:O132)</f>
        <v>0.56000000000000005</v>
      </c>
      <c r="P97" s="235"/>
      <c r="Q97" s="235">
        <f>SUM(Q98:Q132)</f>
        <v>0.21</v>
      </c>
      <c r="R97" s="236"/>
      <c r="S97" s="236"/>
      <c r="T97" s="237"/>
      <c r="U97" s="231"/>
      <c r="V97" s="231">
        <f>SUM(V98:V132)</f>
        <v>154.67000000000002</v>
      </c>
      <c r="W97" s="231"/>
      <c r="X97" s="231"/>
      <c r="AG97" t="s">
        <v>266</v>
      </c>
    </row>
    <row r="98" spans="1:60" outlineLevel="1" x14ac:dyDescent="0.25">
      <c r="A98" s="249">
        <v>44</v>
      </c>
      <c r="B98" s="250" t="s">
        <v>1117</v>
      </c>
      <c r="C98" s="260" t="s">
        <v>1118</v>
      </c>
      <c r="D98" s="251" t="s">
        <v>381</v>
      </c>
      <c r="E98" s="252">
        <v>25</v>
      </c>
      <c r="F98" s="253"/>
      <c r="G98" s="254">
        <f>ROUND(E98*F98,2)</f>
        <v>0</v>
      </c>
      <c r="H98" s="253"/>
      <c r="I98" s="254">
        <f>ROUND(E98*H98,2)</f>
        <v>0</v>
      </c>
      <c r="J98" s="253"/>
      <c r="K98" s="254">
        <f>ROUND(E98*J98,2)</f>
        <v>0</v>
      </c>
      <c r="L98" s="254">
        <v>21</v>
      </c>
      <c r="M98" s="254">
        <f>G98*(1+L98/100)</f>
        <v>0</v>
      </c>
      <c r="N98" s="252">
        <v>9.0000000000000006E-5</v>
      </c>
      <c r="O98" s="252">
        <f>ROUND(E98*N98,2)</f>
        <v>0</v>
      </c>
      <c r="P98" s="252">
        <v>8.5800000000000008E-3</v>
      </c>
      <c r="Q98" s="252">
        <f>ROUND(E98*P98,2)</f>
        <v>0.21</v>
      </c>
      <c r="R98" s="254" t="s">
        <v>895</v>
      </c>
      <c r="S98" s="254" t="s">
        <v>801</v>
      </c>
      <c r="T98" s="255" t="s">
        <v>801</v>
      </c>
      <c r="U98" s="224">
        <v>0.10299999999999999</v>
      </c>
      <c r="V98" s="224">
        <f>ROUND(E98*U98,2)</f>
        <v>2.58</v>
      </c>
      <c r="W98" s="224"/>
      <c r="X98" s="224" t="s">
        <v>272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416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ht="20" outlineLevel="1" x14ac:dyDescent="0.25">
      <c r="A99" s="242">
        <v>45</v>
      </c>
      <c r="B99" s="243" t="s">
        <v>1119</v>
      </c>
      <c r="C99" s="258" t="s">
        <v>1120</v>
      </c>
      <c r="D99" s="244" t="s">
        <v>381</v>
      </c>
      <c r="E99" s="245">
        <v>165.2</v>
      </c>
      <c r="F99" s="246"/>
      <c r="G99" s="247">
        <f>ROUND(E99*F99,2)</f>
        <v>0</v>
      </c>
      <c r="H99" s="246"/>
      <c r="I99" s="247">
        <f>ROUND(E99*H99,2)</f>
        <v>0</v>
      </c>
      <c r="J99" s="246"/>
      <c r="K99" s="247">
        <f>ROUND(E99*J99,2)</f>
        <v>0</v>
      </c>
      <c r="L99" s="247">
        <v>21</v>
      </c>
      <c r="M99" s="247">
        <f>G99*(1+L99/100)</f>
        <v>0</v>
      </c>
      <c r="N99" s="245">
        <v>6.4999999999999997E-4</v>
      </c>
      <c r="O99" s="245">
        <f>ROUND(E99*N99,2)</f>
        <v>0.11</v>
      </c>
      <c r="P99" s="245">
        <v>0</v>
      </c>
      <c r="Q99" s="245">
        <f>ROUND(E99*P99,2)</f>
        <v>0</v>
      </c>
      <c r="R99" s="247" t="s">
        <v>895</v>
      </c>
      <c r="S99" s="247" t="s">
        <v>801</v>
      </c>
      <c r="T99" s="248" t="s">
        <v>801</v>
      </c>
      <c r="U99" s="224">
        <v>0.2848</v>
      </c>
      <c r="V99" s="224">
        <f>ROUND(E99*U99,2)</f>
        <v>47.05</v>
      </c>
      <c r="W99" s="224"/>
      <c r="X99" s="224" t="s">
        <v>272</v>
      </c>
      <c r="Y99" s="213"/>
      <c r="Z99" s="213"/>
      <c r="AA99" s="213"/>
      <c r="AB99" s="213"/>
      <c r="AC99" s="213"/>
      <c r="AD99" s="213"/>
      <c r="AE99" s="213"/>
      <c r="AF99" s="213"/>
      <c r="AG99" s="213" t="s">
        <v>416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5">
      <c r="A100" s="220"/>
      <c r="B100" s="221"/>
      <c r="C100" s="272" t="s">
        <v>1121</v>
      </c>
      <c r="D100" s="267"/>
      <c r="E100" s="267"/>
      <c r="F100" s="267"/>
      <c r="G100" s="267"/>
      <c r="H100" s="224"/>
      <c r="I100" s="224"/>
      <c r="J100" s="224"/>
      <c r="K100" s="224"/>
      <c r="L100" s="224"/>
      <c r="M100" s="224"/>
      <c r="N100" s="223"/>
      <c r="O100" s="223"/>
      <c r="P100" s="223"/>
      <c r="Q100" s="223"/>
      <c r="R100" s="224"/>
      <c r="S100" s="224"/>
      <c r="T100" s="224"/>
      <c r="U100" s="224"/>
      <c r="V100" s="224"/>
      <c r="W100" s="224"/>
      <c r="X100" s="224"/>
      <c r="Y100" s="213"/>
      <c r="Z100" s="213"/>
      <c r="AA100" s="213"/>
      <c r="AB100" s="213"/>
      <c r="AC100" s="213"/>
      <c r="AD100" s="213"/>
      <c r="AE100" s="213"/>
      <c r="AF100" s="213"/>
      <c r="AG100" s="213" t="s">
        <v>827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20"/>
      <c r="B101" s="221"/>
      <c r="C101" s="273" t="s">
        <v>865</v>
      </c>
      <c r="D101" s="268"/>
      <c r="E101" s="268"/>
      <c r="F101" s="268"/>
      <c r="G101" s="268"/>
      <c r="H101" s="224"/>
      <c r="I101" s="224"/>
      <c r="J101" s="224"/>
      <c r="K101" s="224"/>
      <c r="L101" s="224"/>
      <c r="M101" s="224"/>
      <c r="N101" s="223"/>
      <c r="O101" s="223"/>
      <c r="P101" s="223"/>
      <c r="Q101" s="223"/>
      <c r="R101" s="224"/>
      <c r="S101" s="224"/>
      <c r="T101" s="224"/>
      <c r="U101" s="224"/>
      <c r="V101" s="224"/>
      <c r="W101" s="224"/>
      <c r="X101" s="224"/>
      <c r="Y101" s="213"/>
      <c r="Z101" s="213"/>
      <c r="AA101" s="213"/>
      <c r="AB101" s="213"/>
      <c r="AC101" s="213"/>
      <c r="AD101" s="213"/>
      <c r="AE101" s="213"/>
      <c r="AF101" s="213"/>
      <c r="AG101" s="213" t="s">
        <v>355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ht="20" outlineLevel="1" x14ac:dyDescent="0.25">
      <c r="A102" s="242">
        <v>46</v>
      </c>
      <c r="B102" s="243" t="s">
        <v>1122</v>
      </c>
      <c r="C102" s="258" t="s">
        <v>1123</v>
      </c>
      <c r="D102" s="244" t="s">
        <v>381</v>
      </c>
      <c r="E102" s="245">
        <v>25.8</v>
      </c>
      <c r="F102" s="246"/>
      <c r="G102" s="247">
        <f>ROUND(E102*F102,2)</f>
        <v>0</v>
      </c>
      <c r="H102" s="246"/>
      <c r="I102" s="247">
        <f>ROUND(E102*H102,2)</f>
        <v>0</v>
      </c>
      <c r="J102" s="246"/>
      <c r="K102" s="247">
        <f>ROUND(E102*J102,2)</f>
        <v>0</v>
      </c>
      <c r="L102" s="247">
        <v>21</v>
      </c>
      <c r="M102" s="247">
        <f>G102*(1+L102/100)</f>
        <v>0</v>
      </c>
      <c r="N102" s="245">
        <v>7.6000000000000004E-4</v>
      </c>
      <c r="O102" s="245">
        <f>ROUND(E102*N102,2)</f>
        <v>0.02</v>
      </c>
      <c r="P102" s="245">
        <v>0</v>
      </c>
      <c r="Q102" s="245">
        <f>ROUND(E102*P102,2)</f>
        <v>0</v>
      </c>
      <c r="R102" s="247" t="s">
        <v>895</v>
      </c>
      <c r="S102" s="247" t="s">
        <v>801</v>
      </c>
      <c r="T102" s="248" t="s">
        <v>801</v>
      </c>
      <c r="U102" s="224">
        <v>0.29737999999999998</v>
      </c>
      <c r="V102" s="224">
        <f>ROUND(E102*U102,2)</f>
        <v>7.67</v>
      </c>
      <c r="W102" s="224"/>
      <c r="X102" s="224" t="s">
        <v>272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416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20"/>
      <c r="B103" s="221"/>
      <c r="C103" s="272" t="s">
        <v>1121</v>
      </c>
      <c r="D103" s="267"/>
      <c r="E103" s="267"/>
      <c r="F103" s="267"/>
      <c r="G103" s="267"/>
      <c r="H103" s="224"/>
      <c r="I103" s="224"/>
      <c r="J103" s="224"/>
      <c r="K103" s="224"/>
      <c r="L103" s="224"/>
      <c r="M103" s="224"/>
      <c r="N103" s="223"/>
      <c r="O103" s="223"/>
      <c r="P103" s="223"/>
      <c r="Q103" s="223"/>
      <c r="R103" s="224"/>
      <c r="S103" s="224"/>
      <c r="T103" s="224"/>
      <c r="U103" s="224"/>
      <c r="V103" s="224"/>
      <c r="W103" s="224"/>
      <c r="X103" s="224"/>
      <c r="Y103" s="213"/>
      <c r="Z103" s="213"/>
      <c r="AA103" s="213"/>
      <c r="AB103" s="213"/>
      <c r="AC103" s="213"/>
      <c r="AD103" s="213"/>
      <c r="AE103" s="213"/>
      <c r="AF103" s="213"/>
      <c r="AG103" s="213" t="s">
        <v>827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20"/>
      <c r="B104" s="221"/>
      <c r="C104" s="273" t="s">
        <v>865</v>
      </c>
      <c r="D104" s="268"/>
      <c r="E104" s="268"/>
      <c r="F104" s="268"/>
      <c r="G104" s="268"/>
      <c r="H104" s="224"/>
      <c r="I104" s="224"/>
      <c r="J104" s="224"/>
      <c r="K104" s="224"/>
      <c r="L104" s="224"/>
      <c r="M104" s="224"/>
      <c r="N104" s="223"/>
      <c r="O104" s="223"/>
      <c r="P104" s="223"/>
      <c r="Q104" s="223"/>
      <c r="R104" s="224"/>
      <c r="S104" s="224"/>
      <c r="T104" s="224"/>
      <c r="U104" s="224"/>
      <c r="V104" s="224"/>
      <c r="W104" s="224"/>
      <c r="X104" s="224"/>
      <c r="Y104" s="213"/>
      <c r="Z104" s="213"/>
      <c r="AA104" s="213"/>
      <c r="AB104" s="213"/>
      <c r="AC104" s="213"/>
      <c r="AD104" s="213"/>
      <c r="AE104" s="213"/>
      <c r="AF104" s="213"/>
      <c r="AG104" s="213" t="s">
        <v>355</v>
      </c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ht="20" outlineLevel="1" x14ac:dyDescent="0.25">
      <c r="A105" s="242">
        <v>47</v>
      </c>
      <c r="B105" s="243" t="s">
        <v>1124</v>
      </c>
      <c r="C105" s="258" t="s">
        <v>1125</v>
      </c>
      <c r="D105" s="244" t="s">
        <v>381</v>
      </c>
      <c r="E105" s="245">
        <v>71.099999999999994</v>
      </c>
      <c r="F105" s="246"/>
      <c r="G105" s="247">
        <f>ROUND(E105*F105,2)</f>
        <v>0</v>
      </c>
      <c r="H105" s="246"/>
      <c r="I105" s="247">
        <f>ROUND(E105*H105,2)</f>
        <v>0</v>
      </c>
      <c r="J105" s="246"/>
      <c r="K105" s="247">
        <f>ROUND(E105*J105,2)</f>
        <v>0</v>
      </c>
      <c r="L105" s="247">
        <v>21</v>
      </c>
      <c r="M105" s="247">
        <f>G105*(1+L105/100)</f>
        <v>0</v>
      </c>
      <c r="N105" s="245">
        <v>8.8000000000000003E-4</v>
      </c>
      <c r="O105" s="245">
        <f>ROUND(E105*N105,2)</f>
        <v>0.06</v>
      </c>
      <c r="P105" s="245">
        <v>0</v>
      </c>
      <c r="Q105" s="245">
        <f>ROUND(E105*P105,2)</f>
        <v>0</v>
      </c>
      <c r="R105" s="247" t="s">
        <v>895</v>
      </c>
      <c r="S105" s="247" t="s">
        <v>801</v>
      </c>
      <c r="T105" s="248" t="s">
        <v>801</v>
      </c>
      <c r="U105" s="224">
        <v>0.30737999999999999</v>
      </c>
      <c r="V105" s="224">
        <f>ROUND(E105*U105,2)</f>
        <v>21.85</v>
      </c>
      <c r="W105" s="224"/>
      <c r="X105" s="224" t="s">
        <v>272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416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5">
      <c r="A106" s="220"/>
      <c r="B106" s="221"/>
      <c r="C106" s="272" t="s">
        <v>1121</v>
      </c>
      <c r="D106" s="267"/>
      <c r="E106" s="267"/>
      <c r="F106" s="267"/>
      <c r="G106" s="267"/>
      <c r="H106" s="224"/>
      <c r="I106" s="224"/>
      <c r="J106" s="224"/>
      <c r="K106" s="224"/>
      <c r="L106" s="224"/>
      <c r="M106" s="224"/>
      <c r="N106" s="223"/>
      <c r="O106" s="223"/>
      <c r="P106" s="223"/>
      <c r="Q106" s="223"/>
      <c r="R106" s="224"/>
      <c r="S106" s="224"/>
      <c r="T106" s="224"/>
      <c r="U106" s="224"/>
      <c r="V106" s="224"/>
      <c r="W106" s="224"/>
      <c r="X106" s="224"/>
      <c r="Y106" s="213"/>
      <c r="Z106" s="213"/>
      <c r="AA106" s="213"/>
      <c r="AB106" s="213"/>
      <c r="AC106" s="213"/>
      <c r="AD106" s="213"/>
      <c r="AE106" s="213"/>
      <c r="AF106" s="213"/>
      <c r="AG106" s="213" t="s">
        <v>827</v>
      </c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20"/>
      <c r="B107" s="221"/>
      <c r="C107" s="273" t="s">
        <v>865</v>
      </c>
      <c r="D107" s="268"/>
      <c r="E107" s="268"/>
      <c r="F107" s="268"/>
      <c r="G107" s="268"/>
      <c r="H107" s="224"/>
      <c r="I107" s="224"/>
      <c r="J107" s="224"/>
      <c r="K107" s="224"/>
      <c r="L107" s="224"/>
      <c r="M107" s="224"/>
      <c r="N107" s="223"/>
      <c r="O107" s="223"/>
      <c r="P107" s="223"/>
      <c r="Q107" s="223"/>
      <c r="R107" s="224"/>
      <c r="S107" s="224"/>
      <c r="T107" s="224"/>
      <c r="U107" s="224"/>
      <c r="V107" s="224"/>
      <c r="W107" s="224"/>
      <c r="X107" s="224"/>
      <c r="Y107" s="213"/>
      <c r="Z107" s="213"/>
      <c r="AA107" s="213"/>
      <c r="AB107" s="213"/>
      <c r="AC107" s="213"/>
      <c r="AD107" s="213"/>
      <c r="AE107" s="213"/>
      <c r="AF107" s="213"/>
      <c r="AG107" s="213" t="s">
        <v>355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ht="20" outlineLevel="1" x14ac:dyDescent="0.25">
      <c r="A108" s="242">
        <v>48</v>
      </c>
      <c r="B108" s="243" t="s">
        <v>1126</v>
      </c>
      <c r="C108" s="258" t="s">
        <v>1127</v>
      </c>
      <c r="D108" s="244" t="s">
        <v>381</v>
      </c>
      <c r="E108" s="245">
        <v>37.5</v>
      </c>
      <c r="F108" s="246"/>
      <c r="G108" s="247">
        <f>ROUND(E108*F108,2)</f>
        <v>0</v>
      </c>
      <c r="H108" s="246"/>
      <c r="I108" s="247">
        <f>ROUND(E108*H108,2)</f>
        <v>0</v>
      </c>
      <c r="J108" s="246"/>
      <c r="K108" s="247">
        <f>ROUND(E108*J108,2)</f>
        <v>0</v>
      </c>
      <c r="L108" s="247">
        <v>21</v>
      </c>
      <c r="M108" s="247">
        <f>G108*(1+L108/100)</f>
        <v>0</v>
      </c>
      <c r="N108" s="245">
        <v>1.01E-3</v>
      </c>
      <c r="O108" s="245">
        <f>ROUND(E108*N108,2)</f>
        <v>0.04</v>
      </c>
      <c r="P108" s="245">
        <v>0</v>
      </c>
      <c r="Q108" s="245">
        <f>ROUND(E108*P108,2)</f>
        <v>0</v>
      </c>
      <c r="R108" s="247" t="s">
        <v>895</v>
      </c>
      <c r="S108" s="247" t="s">
        <v>801</v>
      </c>
      <c r="T108" s="248" t="s">
        <v>801</v>
      </c>
      <c r="U108" s="224">
        <v>0.31738</v>
      </c>
      <c r="V108" s="224">
        <f>ROUND(E108*U108,2)</f>
        <v>11.9</v>
      </c>
      <c r="W108" s="224"/>
      <c r="X108" s="224" t="s">
        <v>272</v>
      </c>
      <c r="Y108" s="213"/>
      <c r="Z108" s="213"/>
      <c r="AA108" s="213"/>
      <c r="AB108" s="213"/>
      <c r="AC108" s="213"/>
      <c r="AD108" s="213"/>
      <c r="AE108" s="213"/>
      <c r="AF108" s="213"/>
      <c r="AG108" s="213" t="s">
        <v>416</v>
      </c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5">
      <c r="A109" s="220"/>
      <c r="B109" s="221"/>
      <c r="C109" s="272" t="s">
        <v>1121</v>
      </c>
      <c r="D109" s="267"/>
      <c r="E109" s="267"/>
      <c r="F109" s="267"/>
      <c r="G109" s="267"/>
      <c r="H109" s="224"/>
      <c r="I109" s="224"/>
      <c r="J109" s="224"/>
      <c r="K109" s="224"/>
      <c r="L109" s="224"/>
      <c r="M109" s="224"/>
      <c r="N109" s="223"/>
      <c r="O109" s="223"/>
      <c r="P109" s="223"/>
      <c r="Q109" s="223"/>
      <c r="R109" s="224"/>
      <c r="S109" s="224"/>
      <c r="T109" s="224"/>
      <c r="U109" s="224"/>
      <c r="V109" s="224"/>
      <c r="W109" s="224"/>
      <c r="X109" s="224"/>
      <c r="Y109" s="213"/>
      <c r="Z109" s="213"/>
      <c r="AA109" s="213"/>
      <c r="AB109" s="213"/>
      <c r="AC109" s="213"/>
      <c r="AD109" s="213"/>
      <c r="AE109" s="213"/>
      <c r="AF109" s="213"/>
      <c r="AG109" s="213" t="s">
        <v>827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5">
      <c r="A110" s="220"/>
      <c r="B110" s="221"/>
      <c r="C110" s="273" t="s">
        <v>865</v>
      </c>
      <c r="D110" s="268"/>
      <c r="E110" s="268"/>
      <c r="F110" s="268"/>
      <c r="G110" s="268"/>
      <c r="H110" s="224"/>
      <c r="I110" s="224"/>
      <c r="J110" s="224"/>
      <c r="K110" s="224"/>
      <c r="L110" s="224"/>
      <c r="M110" s="224"/>
      <c r="N110" s="223"/>
      <c r="O110" s="223"/>
      <c r="P110" s="223"/>
      <c r="Q110" s="223"/>
      <c r="R110" s="224"/>
      <c r="S110" s="224"/>
      <c r="T110" s="224"/>
      <c r="U110" s="224"/>
      <c r="V110" s="224"/>
      <c r="W110" s="224"/>
      <c r="X110" s="224"/>
      <c r="Y110" s="213"/>
      <c r="Z110" s="213"/>
      <c r="AA110" s="213"/>
      <c r="AB110" s="213"/>
      <c r="AC110" s="213"/>
      <c r="AD110" s="213"/>
      <c r="AE110" s="213"/>
      <c r="AF110" s="213"/>
      <c r="AG110" s="213" t="s">
        <v>355</v>
      </c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ht="20" outlineLevel="1" x14ac:dyDescent="0.25">
      <c r="A111" s="242">
        <v>49</v>
      </c>
      <c r="B111" s="243" t="s">
        <v>1128</v>
      </c>
      <c r="C111" s="258" t="s">
        <v>1129</v>
      </c>
      <c r="D111" s="244" t="s">
        <v>381</v>
      </c>
      <c r="E111" s="245">
        <v>77</v>
      </c>
      <c r="F111" s="246"/>
      <c r="G111" s="247">
        <f>ROUND(E111*F111,2)</f>
        <v>0</v>
      </c>
      <c r="H111" s="246"/>
      <c r="I111" s="247">
        <f>ROUND(E111*H111,2)</f>
        <v>0</v>
      </c>
      <c r="J111" s="246"/>
      <c r="K111" s="247">
        <f>ROUND(E111*J111,2)</f>
        <v>0</v>
      </c>
      <c r="L111" s="247">
        <v>21</v>
      </c>
      <c r="M111" s="247">
        <f>G111*(1+L111/100)</f>
        <v>0</v>
      </c>
      <c r="N111" s="245">
        <v>1.6000000000000001E-3</v>
      </c>
      <c r="O111" s="245">
        <f>ROUND(E111*N111,2)</f>
        <v>0.12</v>
      </c>
      <c r="P111" s="245">
        <v>0</v>
      </c>
      <c r="Q111" s="245">
        <f>ROUND(E111*P111,2)</f>
        <v>0</v>
      </c>
      <c r="R111" s="247" t="s">
        <v>895</v>
      </c>
      <c r="S111" s="247" t="s">
        <v>801</v>
      </c>
      <c r="T111" s="248" t="s">
        <v>801</v>
      </c>
      <c r="U111" s="224">
        <v>0.33332000000000001</v>
      </c>
      <c r="V111" s="224">
        <f>ROUND(E111*U111,2)</f>
        <v>25.67</v>
      </c>
      <c r="W111" s="224"/>
      <c r="X111" s="224" t="s">
        <v>272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416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20"/>
      <c r="B112" s="221"/>
      <c r="C112" s="272" t="s">
        <v>1121</v>
      </c>
      <c r="D112" s="267"/>
      <c r="E112" s="267"/>
      <c r="F112" s="267"/>
      <c r="G112" s="267"/>
      <c r="H112" s="224"/>
      <c r="I112" s="224"/>
      <c r="J112" s="224"/>
      <c r="K112" s="224"/>
      <c r="L112" s="224"/>
      <c r="M112" s="224"/>
      <c r="N112" s="223"/>
      <c r="O112" s="223"/>
      <c r="P112" s="223"/>
      <c r="Q112" s="223"/>
      <c r="R112" s="224"/>
      <c r="S112" s="224"/>
      <c r="T112" s="224"/>
      <c r="U112" s="224"/>
      <c r="V112" s="224"/>
      <c r="W112" s="224"/>
      <c r="X112" s="224"/>
      <c r="Y112" s="213"/>
      <c r="Z112" s="213"/>
      <c r="AA112" s="213"/>
      <c r="AB112" s="213"/>
      <c r="AC112" s="213"/>
      <c r="AD112" s="213"/>
      <c r="AE112" s="213"/>
      <c r="AF112" s="213"/>
      <c r="AG112" s="213" t="s">
        <v>827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5">
      <c r="A113" s="220"/>
      <c r="B113" s="221"/>
      <c r="C113" s="273" t="s">
        <v>865</v>
      </c>
      <c r="D113" s="268"/>
      <c r="E113" s="268"/>
      <c r="F113" s="268"/>
      <c r="G113" s="268"/>
      <c r="H113" s="224"/>
      <c r="I113" s="224"/>
      <c r="J113" s="224"/>
      <c r="K113" s="224"/>
      <c r="L113" s="224"/>
      <c r="M113" s="224"/>
      <c r="N113" s="223"/>
      <c r="O113" s="223"/>
      <c r="P113" s="223"/>
      <c r="Q113" s="223"/>
      <c r="R113" s="224"/>
      <c r="S113" s="224"/>
      <c r="T113" s="224"/>
      <c r="U113" s="224"/>
      <c r="V113" s="224"/>
      <c r="W113" s="224"/>
      <c r="X113" s="224"/>
      <c r="Y113" s="213"/>
      <c r="Z113" s="213"/>
      <c r="AA113" s="213"/>
      <c r="AB113" s="213"/>
      <c r="AC113" s="213"/>
      <c r="AD113" s="213"/>
      <c r="AE113" s="213"/>
      <c r="AF113" s="213"/>
      <c r="AG113" s="213" t="s">
        <v>355</v>
      </c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ht="20" outlineLevel="1" x14ac:dyDescent="0.25">
      <c r="A114" s="242">
        <v>50</v>
      </c>
      <c r="B114" s="243" t="s">
        <v>1130</v>
      </c>
      <c r="C114" s="258" t="s">
        <v>1131</v>
      </c>
      <c r="D114" s="244" t="s">
        <v>381</v>
      </c>
      <c r="E114" s="245">
        <v>9.8000000000000007</v>
      </c>
      <c r="F114" s="246"/>
      <c r="G114" s="247">
        <f>ROUND(E114*F114,2)</f>
        <v>0</v>
      </c>
      <c r="H114" s="246"/>
      <c r="I114" s="247">
        <f>ROUND(E114*H114,2)</f>
        <v>0</v>
      </c>
      <c r="J114" s="246"/>
      <c r="K114" s="247">
        <f>ROUND(E114*J114,2)</f>
        <v>0</v>
      </c>
      <c r="L114" s="247">
        <v>21</v>
      </c>
      <c r="M114" s="247">
        <f>G114*(1+L114/100)</f>
        <v>0</v>
      </c>
      <c r="N114" s="245">
        <v>1.9599999999999999E-3</v>
      </c>
      <c r="O114" s="245">
        <f>ROUND(E114*N114,2)</f>
        <v>0.02</v>
      </c>
      <c r="P114" s="245">
        <v>0</v>
      </c>
      <c r="Q114" s="245">
        <f>ROUND(E114*P114,2)</f>
        <v>0</v>
      </c>
      <c r="R114" s="247" t="s">
        <v>895</v>
      </c>
      <c r="S114" s="247" t="s">
        <v>801</v>
      </c>
      <c r="T114" s="248" t="s">
        <v>801</v>
      </c>
      <c r="U114" s="224">
        <v>0.3579</v>
      </c>
      <c r="V114" s="224">
        <f>ROUND(E114*U114,2)</f>
        <v>3.51</v>
      </c>
      <c r="W114" s="224"/>
      <c r="X114" s="224" t="s">
        <v>272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416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5">
      <c r="A115" s="220"/>
      <c r="B115" s="221"/>
      <c r="C115" s="272" t="s">
        <v>1121</v>
      </c>
      <c r="D115" s="267"/>
      <c r="E115" s="267"/>
      <c r="F115" s="267"/>
      <c r="G115" s="267"/>
      <c r="H115" s="224"/>
      <c r="I115" s="224"/>
      <c r="J115" s="224"/>
      <c r="K115" s="224"/>
      <c r="L115" s="224"/>
      <c r="M115" s="224"/>
      <c r="N115" s="223"/>
      <c r="O115" s="223"/>
      <c r="P115" s="223"/>
      <c r="Q115" s="223"/>
      <c r="R115" s="224"/>
      <c r="S115" s="224"/>
      <c r="T115" s="224"/>
      <c r="U115" s="224"/>
      <c r="V115" s="224"/>
      <c r="W115" s="224"/>
      <c r="X115" s="224"/>
      <c r="Y115" s="213"/>
      <c r="Z115" s="213"/>
      <c r="AA115" s="213"/>
      <c r="AB115" s="213"/>
      <c r="AC115" s="213"/>
      <c r="AD115" s="213"/>
      <c r="AE115" s="213"/>
      <c r="AF115" s="213"/>
      <c r="AG115" s="213" t="s">
        <v>827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5">
      <c r="A116" s="220"/>
      <c r="B116" s="221"/>
      <c r="C116" s="273" t="s">
        <v>865</v>
      </c>
      <c r="D116" s="268"/>
      <c r="E116" s="268"/>
      <c r="F116" s="268"/>
      <c r="G116" s="268"/>
      <c r="H116" s="224"/>
      <c r="I116" s="224"/>
      <c r="J116" s="224"/>
      <c r="K116" s="224"/>
      <c r="L116" s="224"/>
      <c r="M116" s="224"/>
      <c r="N116" s="223"/>
      <c r="O116" s="223"/>
      <c r="P116" s="223"/>
      <c r="Q116" s="223"/>
      <c r="R116" s="224"/>
      <c r="S116" s="224"/>
      <c r="T116" s="224"/>
      <c r="U116" s="224"/>
      <c r="V116" s="224"/>
      <c r="W116" s="224"/>
      <c r="X116" s="224"/>
      <c r="Y116" s="213"/>
      <c r="Z116" s="213"/>
      <c r="AA116" s="213"/>
      <c r="AB116" s="213"/>
      <c r="AC116" s="213"/>
      <c r="AD116" s="213"/>
      <c r="AE116" s="213"/>
      <c r="AF116" s="213"/>
      <c r="AG116" s="213" t="s">
        <v>355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ht="20" outlineLevel="1" x14ac:dyDescent="0.25">
      <c r="A117" s="242">
        <v>51</v>
      </c>
      <c r="B117" s="243" t="s">
        <v>1132</v>
      </c>
      <c r="C117" s="258" t="s">
        <v>1133</v>
      </c>
      <c r="D117" s="244" t="s">
        <v>381</v>
      </c>
      <c r="E117" s="245">
        <v>25.2</v>
      </c>
      <c r="F117" s="246"/>
      <c r="G117" s="247">
        <f>ROUND(E117*F117,2)</f>
        <v>0</v>
      </c>
      <c r="H117" s="246"/>
      <c r="I117" s="247">
        <f>ROUND(E117*H117,2)</f>
        <v>0</v>
      </c>
      <c r="J117" s="246"/>
      <c r="K117" s="247">
        <f>ROUND(E117*J117,2)</f>
        <v>0</v>
      </c>
      <c r="L117" s="247">
        <v>21</v>
      </c>
      <c r="M117" s="247">
        <f>G117*(1+L117/100)</f>
        <v>0</v>
      </c>
      <c r="N117" s="245">
        <v>2.31E-3</v>
      </c>
      <c r="O117" s="245">
        <f>ROUND(E117*N117,2)</f>
        <v>0.06</v>
      </c>
      <c r="P117" s="245">
        <v>0</v>
      </c>
      <c r="Q117" s="245">
        <f>ROUND(E117*P117,2)</f>
        <v>0</v>
      </c>
      <c r="R117" s="247" t="s">
        <v>895</v>
      </c>
      <c r="S117" s="247" t="s">
        <v>801</v>
      </c>
      <c r="T117" s="248" t="s">
        <v>801</v>
      </c>
      <c r="U117" s="224">
        <v>0.4088</v>
      </c>
      <c r="V117" s="224">
        <f>ROUND(E117*U117,2)</f>
        <v>10.3</v>
      </c>
      <c r="W117" s="224"/>
      <c r="X117" s="224" t="s">
        <v>272</v>
      </c>
      <c r="Y117" s="213"/>
      <c r="Z117" s="213"/>
      <c r="AA117" s="213"/>
      <c r="AB117" s="213"/>
      <c r="AC117" s="213"/>
      <c r="AD117" s="213"/>
      <c r="AE117" s="213"/>
      <c r="AF117" s="213"/>
      <c r="AG117" s="213" t="s">
        <v>416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5">
      <c r="A118" s="220"/>
      <c r="B118" s="221"/>
      <c r="C118" s="272" t="s">
        <v>1121</v>
      </c>
      <c r="D118" s="267"/>
      <c r="E118" s="267"/>
      <c r="F118" s="267"/>
      <c r="G118" s="267"/>
      <c r="H118" s="224"/>
      <c r="I118" s="224"/>
      <c r="J118" s="224"/>
      <c r="K118" s="224"/>
      <c r="L118" s="224"/>
      <c r="M118" s="224"/>
      <c r="N118" s="223"/>
      <c r="O118" s="223"/>
      <c r="P118" s="223"/>
      <c r="Q118" s="223"/>
      <c r="R118" s="224"/>
      <c r="S118" s="224"/>
      <c r="T118" s="224"/>
      <c r="U118" s="224"/>
      <c r="V118" s="224"/>
      <c r="W118" s="224"/>
      <c r="X118" s="224"/>
      <c r="Y118" s="213"/>
      <c r="Z118" s="213"/>
      <c r="AA118" s="213"/>
      <c r="AB118" s="213"/>
      <c r="AC118" s="213"/>
      <c r="AD118" s="213"/>
      <c r="AE118" s="213"/>
      <c r="AF118" s="213"/>
      <c r="AG118" s="213" t="s">
        <v>827</v>
      </c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5">
      <c r="A119" s="220"/>
      <c r="B119" s="221"/>
      <c r="C119" s="273" t="s">
        <v>865</v>
      </c>
      <c r="D119" s="268"/>
      <c r="E119" s="268"/>
      <c r="F119" s="268"/>
      <c r="G119" s="268"/>
      <c r="H119" s="224"/>
      <c r="I119" s="224"/>
      <c r="J119" s="224"/>
      <c r="K119" s="224"/>
      <c r="L119" s="224"/>
      <c r="M119" s="224"/>
      <c r="N119" s="223"/>
      <c r="O119" s="223"/>
      <c r="P119" s="223"/>
      <c r="Q119" s="223"/>
      <c r="R119" s="224"/>
      <c r="S119" s="224"/>
      <c r="T119" s="224"/>
      <c r="U119" s="224"/>
      <c r="V119" s="224"/>
      <c r="W119" s="224"/>
      <c r="X119" s="224"/>
      <c r="Y119" s="213"/>
      <c r="Z119" s="213"/>
      <c r="AA119" s="213"/>
      <c r="AB119" s="213"/>
      <c r="AC119" s="213"/>
      <c r="AD119" s="213"/>
      <c r="AE119" s="213"/>
      <c r="AF119" s="213"/>
      <c r="AG119" s="213" t="s">
        <v>355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5">
      <c r="A120" s="249">
        <v>52</v>
      </c>
      <c r="B120" s="250" t="s">
        <v>1134</v>
      </c>
      <c r="C120" s="260" t="s">
        <v>1135</v>
      </c>
      <c r="D120" s="251" t="s">
        <v>381</v>
      </c>
      <c r="E120" s="252">
        <v>24</v>
      </c>
      <c r="F120" s="253"/>
      <c r="G120" s="254">
        <f>ROUND(E120*F120,2)</f>
        <v>0</v>
      </c>
      <c r="H120" s="253"/>
      <c r="I120" s="254">
        <f>ROUND(E120*H120,2)</f>
        <v>0</v>
      </c>
      <c r="J120" s="253"/>
      <c r="K120" s="254">
        <f>ROUND(E120*J120,2)</f>
        <v>0</v>
      </c>
      <c r="L120" s="254">
        <v>21</v>
      </c>
      <c r="M120" s="254">
        <f>G120*(1+L120/100)</f>
        <v>0</v>
      </c>
      <c r="N120" s="252">
        <v>4.0000000000000003E-5</v>
      </c>
      <c r="O120" s="252">
        <f>ROUND(E120*N120,2)</f>
        <v>0</v>
      </c>
      <c r="P120" s="252">
        <v>0</v>
      </c>
      <c r="Q120" s="252">
        <f>ROUND(E120*P120,2)</f>
        <v>0</v>
      </c>
      <c r="R120" s="254"/>
      <c r="S120" s="254" t="s">
        <v>414</v>
      </c>
      <c r="T120" s="255" t="s">
        <v>801</v>
      </c>
      <c r="U120" s="224">
        <v>0.28000000000000003</v>
      </c>
      <c r="V120" s="224">
        <f>ROUND(E120*U120,2)</f>
        <v>6.72</v>
      </c>
      <c r="W120" s="224"/>
      <c r="X120" s="224" t="s">
        <v>272</v>
      </c>
      <c r="Y120" s="213"/>
      <c r="Z120" s="213"/>
      <c r="AA120" s="213"/>
      <c r="AB120" s="213"/>
      <c r="AC120" s="213"/>
      <c r="AD120" s="213"/>
      <c r="AE120" s="213"/>
      <c r="AF120" s="213"/>
      <c r="AG120" s="213" t="s">
        <v>416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42">
        <v>53</v>
      </c>
      <c r="B121" s="243" t="s">
        <v>1136</v>
      </c>
      <c r="C121" s="258" t="s">
        <v>1137</v>
      </c>
      <c r="D121" s="244" t="s">
        <v>381</v>
      </c>
      <c r="E121" s="245">
        <v>435.6</v>
      </c>
      <c r="F121" s="246"/>
      <c r="G121" s="247">
        <f>ROUND(E121*F121,2)</f>
        <v>0</v>
      </c>
      <c r="H121" s="246"/>
      <c r="I121" s="247">
        <f>ROUND(E121*H121,2)</f>
        <v>0</v>
      </c>
      <c r="J121" s="246"/>
      <c r="K121" s="247">
        <f>ROUND(E121*J121,2)</f>
        <v>0</v>
      </c>
      <c r="L121" s="247">
        <v>21</v>
      </c>
      <c r="M121" s="247">
        <f>G121*(1+L121/100)</f>
        <v>0</v>
      </c>
      <c r="N121" s="245">
        <v>0</v>
      </c>
      <c r="O121" s="245">
        <f>ROUND(E121*N121,2)</f>
        <v>0</v>
      </c>
      <c r="P121" s="245">
        <v>0</v>
      </c>
      <c r="Q121" s="245">
        <f>ROUND(E121*P121,2)</f>
        <v>0</v>
      </c>
      <c r="R121" s="247"/>
      <c r="S121" s="247" t="s">
        <v>414</v>
      </c>
      <c r="T121" s="248" t="s">
        <v>801</v>
      </c>
      <c r="U121" s="224">
        <v>0.04</v>
      </c>
      <c r="V121" s="224">
        <f>ROUND(E121*U121,2)</f>
        <v>17.420000000000002</v>
      </c>
      <c r="W121" s="224"/>
      <c r="X121" s="224" t="s">
        <v>272</v>
      </c>
      <c r="Y121" s="213"/>
      <c r="Z121" s="213"/>
      <c r="AA121" s="213"/>
      <c r="AB121" s="213"/>
      <c r="AC121" s="213"/>
      <c r="AD121" s="213"/>
      <c r="AE121" s="213"/>
      <c r="AF121" s="213"/>
      <c r="AG121" s="213" t="s">
        <v>416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5">
      <c r="A122" s="220"/>
      <c r="B122" s="221"/>
      <c r="C122" s="261" t="s">
        <v>904</v>
      </c>
      <c r="D122" s="256"/>
      <c r="E122" s="256"/>
      <c r="F122" s="256"/>
      <c r="G122" s="256"/>
      <c r="H122" s="224"/>
      <c r="I122" s="224"/>
      <c r="J122" s="224"/>
      <c r="K122" s="224"/>
      <c r="L122" s="224"/>
      <c r="M122" s="224"/>
      <c r="N122" s="223"/>
      <c r="O122" s="223"/>
      <c r="P122" s="223"/>
      <c r="Q122" s="223"/>
      <c r="R122" s="224"/>
      <c r="S122" s="224"/>
      <c r="T122" s="224"/>
      <c r="U122" s="224"/>
      <c r="V122" s="224"/>
      <c r="W122" s="224"/>
      <c r="X122" s="224"/>
      <c r="Y122" s="213"/>
      <c r="Z122" s="213"/>
      <c r="AA122" s="213"/>
      <c r="AB122" s="213"/>
      <c r="AC122" s="213"/>
      <c r="AD122" s="213"/>
      <c r="AE122" s="213"/>
      <c r="AF122" s="213"/>
      <c r="AG122" s="213" t="s">
        <v>355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20"/>
      <c r="B123" s="221"/>
      <c r="C123" s="259" t="s">
        <v>1007</v>
      </c>
      <c r="D123" s="226"/>
      <c r="E123" s="227">
        <v>165.2</v>
      </c>
      <c r="F123" s="224"/>
      <c r="G123" s="224"/>
      <c r="H123" s="224"/>
      <c r="I123" s="224"/>
      <c r="J123" s="224"/>
      <c r="K123" s="224"/>
      <c r="L123" s="224"/>
      <c r="M123" s="224"/>
      <c r="N123" s="223"/>
      <c r="O123" s="223"/>
      <c r="P123" s="223"/>
      <c r="Q123" s="223"/>
      <c r="R123" s="224"/>
      <c r="S123" s="224"/>
      <c r="T123" s="224"/>
      <c r="U123" s="224"/>
      <c r="V123" s="224"/>
      <c r="W123" s="224"/>
      <c r="X123" s="224"/>
      <c r="Y123" s="213"/>
      <c r="Z123" s="213"/>
      <c r="AA123" s="213"/>
      <c r="AB123" s="213"/>
      <c r="AC123" s="213"/>
      <c r="AD123" s="213"/>
      <c r="AE123" s="213"/>
      <c r="AF123" s="213"/>
      <c r="AG123" s="213" t="s">
        <v>275</v>
      </c>
      <c r="AH123" s="213">
        <v>5</v>
      </c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20"/>
      <c r="B124" s="221"/>
      <c r="C124" s="259" t="s">
        <v>1010</v>
      </c>
      <c r="D124" s="226"/>
      <c r="E124" s="227">
        <v>25.8</v>
      </c>
      <c r="F124" s="224"/>
      <c r="G124" s="224"/>
      <c r="H124" s="224"/>
      <c r="I124" s="224"/>
      <c r="J124" s="224"/>
      <c r="K124" s="224"/>
      <c r="L124" s="224"/>
      <c r="M124" s="224"/>
      <c r="N124" s="223"/>
      <c r="O124" s="223"/>
      <c r="P124" s="223"/>
      <c r="Q124" s="223"/>
      <c r="R124" s="224"/>
      <c r="S124" s="224"/>
      <c r="T124" s="224"/>
      <c r="U124" s="224"/>
      <c r="V124" s="224"/>
      <c r="W124" s="224"/>
      <c r="X124" s="224"/>
      <c r="Y124" s="213"/>
      <c r="Z124" s="213"/>
      <c r="AA124" s="213"/>
      <c r="AB124" s="213"/>
      <c r="AC124" s="213"/>
      <c r="AD124" s="213"/>
      <c r="AE124" s="213"/>
      <c r="AF124" s="213"/>
      <c r="AG124" s="213" t="s">
        <v>275</v>
      </c>
      <c r="AH124" s="213">
        <v>5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5">
      <c r="A125" s="220"/>
      <c r="B125" s="221"/>
      <c r="C125" s="259" t="s">
        <v>1013</v>
      </c>
      <c r="D125" s="226"/>
      <c r="E125" s="227">
        <v>71.099999999999994</v>
      </c>
      <c r="F125" s="224"/>
      <c r="G125" s="224"/>
      <c r="H125" s="224"/>
      <c r="I125" s="224"/>
      <c r="J125" s="224"/>
      <c r="K125" s="224"/>
      <c r="L125" s="224"/>
      <c r="M125" s="224"/>
      <c r="N125" s="223"/>
      <c r="O125" s="223"/>
      <c r="P125" s="223"/>
      <c r="Q125" s="223"/>
      <c r="R125" s="224"/>
      <c r="S125" s="224"/>
      <c r="T125" s="224"/>
      <c r="U125" s="224"/>
      <c r="V125" s="224"/>
      <c r="W125" s="224"/>
      <c r="X125" s="224"/>
      <c r="Y125" s="213"/>
      <c r="Z125" s="213"/>
      <c r="AA125" s="213"/>
      <c r="AB125" s="213"/>
      <c r="AC125" s="213"/>
      <c r="AD125" s="213"/>
      <c r="AE125" s="213"/>
      <c r="AF125" s="213"/>
      <c r="AG125" s="213" t="s">
        <v>275</v>
      </c>
      <c r="AH125" s="213">
        <v>5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5">
      <c r="A126" s="220"/>
      <c r="B126" s="221"/>
      <c r="C126" s="259" t="s">
        <v>1016</v>
      </c>
      <c r="D126" s="226"/>
      <c r="E126" s="227">
        <v>37.5</v>
      </c>
      <c r="F126" s="224"/>
      <c r="G126" s="224"/>
      <c r="H126" s="224"/>
      <c r="I126" s="224"/>
      <c r="J126" s="224"/>
      <c r="K126" s="224"/>
      <c r="L126" s="224"/>
      <c r="M126" s="224"/>
      <c r="N126" s="223"/>
      <c r="O126" s="223"/>
      <c r="P126" s="223"/>
      <c r="Q126" s="223"/>
      <c r="R126" s="224"/>
      <c r="S126" s="224"/>
      <c r="T126" s="224"/>
      <c r="U126" s="224"/>
      <c r="V126" s="224"/>
      <c r="W126" s="224"/>
      <c r="X126" s="224"/>
      <c r="Y126" s="213"/>
      <c r="Z126" s="213"/>
      <c r="AA126" s="213"/>
      <c r="AB126" s="213"/>
      <c r="AC126" s="213"/>
      <c r="AD126" s="213"/>
      <c r="AE126" s="213"/>
      <c r="AF126" s="213"/>
      <c r="AG126" s="213" t="s">
        <v>275</v>
      </c>
      <c r="AH126" s="213">
        <v>5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5">
      <c r="A127" s="220"/>
      <c r="B127" s="221"/>
      <c r="C127" s="259" t="s">
        <v>1019</v>
      </c>
      <c r="D127" s="226"/>
      <c r="E127" s="227">
        <v>77</v>
      </c>
      <c r="F127" s="224"/>
      <c r="G127" s="224"/>
      <c r="H127" s="224"/>
      <c r="I127" s="224"/>
      <c r="J127" s="224"/>
      <c r="K127" s="224"/>
      <c r="L127" s="224"/>
      <c r="M127" s="224"/>
      <c r="N127" s="223"/>
      <c r="O127" s="223"/>
      <c r="P127" s="223"/>
      <c r="Q127" s="223"/>
      <c r="R127" s="224"/>
      <c r="S127" s="224"/>
      <c r="T127" s="224"/>
      <c r="U127" s="224"/>
      <c r="V127" s="224"/>
      <c r="W127" s="224"/>
      <c r="X127" s="224"/>
      <c r="Y127" s="213"/>
      <c r="Z127" s="213"/>
      <c r="AA127" s="213"/>
      <c r="AB127" s="213"/>
      <c r="AC127" s="213"/>
      <c r="AD127" s="213"/>
      <c r="AE127" s="213"/>
      <c r="AF127" s="213"/>
      <c r="AG127" s="213" t="s">
        <v>275</v>
      </c>
      <c r="AH127" s="213">
        <v>5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5">
      <c r="A128" s="220"/>
      <c r="B128" s="221"/>
      <c r="C128" s="259" t="s">
        <v>1025</v>
      </c>
      <c r="D128" s="226"/>
      <c r="E128" s="227">
        <v>25.2</v>
      </c>
      <c r="F128" s="224"/>
      <c r="G128" s="224"/>
      <c r="H128" s="224"/>
      <c r="I128" s="224"/>
      <c r="J128" s="224"/>
      <c r="K128" s="224"/>
      <c r="L128" s="224"/>
      <c r="M128" s="224"/>
      <c r="N128" s="223"/>
      <c r="O128" s="223"/>
      <c r="P128" s="223"/>
      <c r="Q128" s="223"/>
      <c r="R128" s="224"/>
      <c r="S128" s="224"/>
      <c r="T128" s="224"/>
      <c r="U128" s="224"/>
      <c r="V128" s="224"/>
      <c r="W128" s="224"/>
      <c r="X128" s="224"/>
      <c r="Y128" s="213"/>
      <c r="Z128" s="213"/>
      <c r="AA128" s="213"/>
      <c r="AB128" s="213"/>
      <c r="AC128" s="213"/>
      <c r="AD128" s="213"/>
      <c r="AE128" s="213"/>
      <c r="AF128" s="213"/>
      <c r="AG128" s="213" t="s">
        <v>275</v>
      </c>
      <c r="AH128" s="213">
        <v>5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5">
      <c r="A129" s="220"/>
      <c r="B129" s="221"/>
      <c r="C129" s="259" t="s">
        <v>1022</v>
      </c>
      <c r="D129" s="226"/>
      <c r="E129" s="227">
        <v>9.8000000000000007</v>
      </c>
      <c r="F129" s="224"/>
      <c r="G129" s="224"/>
      <c r="H129" s="224"/>
      <c r="I129" s="224"/>
      <c r="J129" s="224"/>
      <c r="K129" s="224"/>
      <c r="L129" s="224"/>
      <c r="M129" s="224"/>
      <c r="N129" s="223"/>
      <c r="O129" s="223"/>
      <c r="P129" s="223"/>
      <c r="Q129" s="223"/>
      <c r="R129" s="224"/>
      <c r="S129" s="224"/>
      <c r="T129" s="224"/>
      <c r="U129" s="224"/>
      <c r="V129" s="224"/>
      <c r="W129" s="224"/>
      <c r="X129" s="224"/>
      <c r="Y129" s="213"/>
      <c r="Z129" s="213"/>
      <c r="AA129" s="213"/>
      <c r="AB129" s="213"/>
      <c r="AC129" s="213"/>
      <c r="AD129" s="213"/>
      <c r="AE129" s="213"/>
      <c r="AF129" s="213"/>
      <c r="AG129" s="213" t="s">
        <v>275</v>
      </c>
      <c r="AH129" s="213">
        <v>5</v>
      </c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5">
      <c r="A130" s="220"/>
      <c r="B130" s="221"/>
      <c r="C130" s="259" t="s">
        <v>1028</v>
      </c>
      <c r="D130" s="226"/>
      <c r="E130" s="227">
        <v>24</v>
      </c>
      <c r="F130" s="224"/>
      <c r="G130" s="224"/>
      <c r="H130" s="224"/>
      <c r="I130" s="224"/>
      <c r="J130" s="224"/>
      <c r="K130" s="224"/>
      <c r="L130" s="224"/>
      <c r="M130" s="224"/>
      <c r="N130" s="223"/>
      <c r="O130" s="223"/>
      <c r="P130" s="223"/>
      <c r="Q130" s="223"/>
      <c r="R130" s="224"/>
      <c r="S130" s="224"/>
      <c r="T130" s="224"/>
      <c r="U130" s="224"/>
      <c r="V130" s="224"/>
      <c r="W130" s="224"/>
      <c r="X130" s="224"/>
      <c r="Y130" s="213"/>
      <c r="Z130" s="213"/>
      <c r="AA130" s="213"/>
      <c r="AB130" s="213"/>
      <c r="AC130" s="213"/>
      <c r="AD130" s="213"/>
      <c r="AE130" s="213"/>
      <c r="AF130" s="213"/>
      <c r="AG130" s="213" t="s">
        <v>275</v>
      </c>
      <c r="AH130" s="213">
        <v>5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ht="20" outlineLevel="1" x14ac:dyDescent="0.25">
      <c r="A131" s="242">
        <v>54</v>
      </c>
      <c r="B131" s="243" t="s">
        <v>1138</v>
      </c>
      <c r="C131" s="258" t="s">
        <v>1139</v>
      </c>
      <c r="D131" s="244" t="s">
        <v>381</v>
      </c>
      <c r="E131" s="245">
        <v>24</v>
      </c>
      <c r="F131" s="246"/>
      <c r="G131" s="247">
        <f>ROUND(E131*F131,2)</f>
        <v>0</v>
      </c>
      <c r="H131" s="246"/>
      <c r="I131" s="247">
        <f>ROUND(E131*H131,2)</f>
        <v>0</v>
      </c>
      <c r="J131" s="246"/>
      <c r="K131" s="247">
        <f>ROUND(E131*J131,2)</f>
        <v>0</v>
      </c>
      <c r="L131" s="247">
        <v>21</v>
      </c>
      <c r="M131" s="247">
        <f>G131*(1+L131/100)</f>
        <v>0</v>
      </c>
      <c r="N131" s="245">
        <v>5.2399999999999999E-3</v>
      </c>
      <c r="O131" s="245">
        <f>ROUND(E131*N131,2)</f>
        <v>0.13</v>
      </c>
      <c r="P131" s="245">
        <v>0</v>
      </c>
      <c r="Q131" s="245">
        <f>ROUND(E131*P131,2)</f>
        <v>0</v>
      </c>
      <c r="R131" s="247" t="s">
        <v>800</v>
      </c>
      <c r="S131" s="247" t="s">
        <v>801</v>
      </c>
      <c r="T131" s="248" t="s">
        <v>801</v>
      </c>
      <c r="U131" s="224">
        <v>0</v>
      </c>
      <c r="V131" s="224">
        <f>ROUND(E131*U131,2)</f>
        <v>0</v>
      </c>
      <c r="W131" s="224"/>
      <c r="X131" s="224" t="s">
        <v>529</v>
      </c>
      <c r="Y131" s="213"/>
      <c r="Z131" s="213"/>
      <c r="AA131" s="213"/>
      <c r="AB131" s="213"/>
      <c r="AC131" s="213"/>
      <c r="AD131" s="213"/>
      <c r="AE131" s="213"/>
      <c r="AF131" s="213"/>
      <c r="AG131" s="213" t="s">
        <v>802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5">
      <c r="A132" s="220">
        <v>55</v>
      </c>
      <c r="B132" s="221" t="s">
        <v>1140</v>
      </c>
      <c r="C132" s="270" t="s">
        <v>1141</v>
      </c>
      <c r="D132" s="222" t="s">
        <v>0</v>
      </c>
      <c r="E132" s="265"/>
      <c r="F132" s="225"/>
      <c r="G132" s="224">
        <f>ROUND(E132*F132,2)</f>
        <v>0</v>
      </c>
      <c r="H132" s="225"/>
      <c r="I132" s="224">
        <f>ROUND(E132*H132,2)</f>
        <v>0</v>
      </c>
      <c r="J132" s="225"/>
      <c r="K132" s="224">
        <f>ROUND(E132*J132,2)</f>
        <v>0</v>
      </c>
      <c r="L132" s="224">
        <v>21</v>
      </c>
      <c r="M132" s="224">
        <f>G132*(1+L132/100)</f>
        <v>0</v>
      </c>
      <c r="N132" s="223">
        <v>0</v>
      </c>
      <c r="O132" s="223">
        <f>ROUND(E132*N132,2)</f>
        <v>0</v>
      </c>
      <c r="P132" s="223">
        <v>0</v>
      </c>
      <c r="Q132" s="223">
        <f>ROUND(E132*P132,2)</f>
        <v>0</v>
      </c>
      <c r="R132" s="224" t="s">
        <v>895</v>
      </c>
      <c r="S132" s="224" t="s">
        <v>801</v>
      </c>
      <c r="T132" s="224" t="s">
        <v>801</v>
      </c>
      <c r="U132" s="224">
        <v>0</v>
      </c>
      <c r="V132" s="224">
        <f>ROUND(E132*U132,2)</f>
        <v>0</v>
      </c>
      <c r="W132" s="224"/>
      <c r="X132" s="224" t="s">
        <v>156</v>
      </c>
      <c r="Y132" s="213"/>
      <c r="Z132" s="213"/>
      <c r="AA132" s="213"/>
      <c r="AB132" s="213"/>
      <c r="AC132" s="213"/>
      <c r="AD132" s="213"/>
      <c r="AE132" s="213"/>
      <c r="AF132" s="213"/>
      <c r="AG132" s="213" t="s">
        <v>825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ht="13" x14ac:dyDescent="0.25">
      <c r="A133" s="232" t="s">
        <v>265</v>
      </c>
      <c r="B133" s="233" t="s">
        <v>191</v>
      </c>
      <c r="C133" s="257" t="s">
        <v>192</v>
      </c>
      <c r="D133" s="234"/>
      <c r="E133" s="235"/>
      <c r="F133" s="236"/>
      <c r="G133" s="236">
        <f>SUMIF(AG134:AG155,"&lt;&gt;NOR",G134:G155)</f>
        <v>0</v>
      </c>
      <c r="H133" s="236"/>
      <c r="I133" s="236">
        <f>SUM(I134:I155)</f>
        <v>0</v>
      </c>
      <c r="J133" s="236"/>
      <c r="K133" s="236">
        <f>SUM(K134:K155)</f>
        <v>0</v>
      </c>
      <c r="L133" s="236"/>
      <c r="M133" s="236">
        <f>SUM(M134:M155)</f>
        <v>0</v>
      </c>
      <c r="N133" s="235"/>
      <c r="O133" s="235">
        <f>SUM(O134:O155)</f>
        <v>0.18</v>
      </c>
      <c r="P133" s="235"/>
      <c r="Q133" s="235">
        <f>SUM(Q134:Q155)</f>
        <v>0</v>
      </c>
      <c r="R133" s="236"/>
      <c r="S133" s="236"/>
      <c r="T133" s="237"/>
      <c r="U133" s="231"/>
      <c r="V133" s="231">
        <f>SUM(V134:V155)</f>
        <v>11.7</v>
      </c>
      <c r="W133" s="231"/>
      <c r="X133" s="231"/>
      <c r="AG133" t="s">
        <v>266</v>
      </c>
    </row>
    <row r="134" spans="1:60" outlineLevel="1" x14ac:dyDescent="0.25">
      <c r="A134" s="242">
        <v>56</v>
      </c>
      <c r="B134" s="243" t="s">
        <v>1142</v>
      </c>
      <c r="C134" s="258" t="s">
        <v>1143</v>
      </c>
      <c r="D134" s="244" t="s">
        <v>381</v>
      </c>
      <c r="E134" s="245">
        <v>15</v>
      </c>
      <c r="F134" s="246"/>
      <c r="G134" s="247">
        <f>ROUND(E134*F134,2)</f>
        <v>0</v>
      </c>
      <c r="H134" s="246"/>
      <c r="I134" s="247">
        <f>ROUND(E134*H134,2)</f>
        <v>0</v>
      </c>
      <c r="J134" s="246"/>
      <c r="K134" s="247">
        <f>ROUND(E134*J134,2)</f>
        <v>0</v>
      </c>
      <c r="L134" s="247">
        <v>21</v>
      </c>
      <c r="M134" s="247">
        <f>G134*(1+L134/100)</f>
        <v>0</v>
      </c>
      <c r="N134" s="245">
        <v>0</v>
      </c>
      <c r="O134" s="245">
        <f>ROUND(E134*N134,2)</f>
        <v>0</v>
      </c>
      <c r="P134" s="245">
        <v>0</v>
      </c>
      <c r="Q134" s="245">
        <f>ROUND(E134*P134,2)</f>
        <v>0</v>
      </c>
      <c r="R134" s="247" t="s">
        <v>895</v>
      </c>
      <c r="S134" s="247" t="s">
        <v>801</v>
      </c>
      <c r="T134" s="248" t="s">
        <v>801</v>
      </c>
      <c r="U134" s="224">
        <v>3.2000000000000001E-2</v>
      </c>
      <c r="V134" s="224">
        <f>ROUND(E134*U134,2)</f>
        <v>0.48</v>
      </c>
      <c r="W134" s="224"/>
      <c r="X134" s="224" t="s">
        <v>272</v>
      </c>
      <c r="Y134" s="213"/>
      <c r="Z134" s="213"/>
      <c r="AA134" s="213"/>
      <c r="AB134" s="213"/>
      <c r="AC134" s="213"/>
      <c r="AD134" s="213"/>
      <c r="AE134" s="213"/>
      <c r="AF134" s="213"/>
      <c r="AG134" s="213" t="s">
        <v>416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5">
      <c r="A135" s="220"/>
      <c r="B135" s="221"/>
      <c r="C135" s="261" t="s">
        <v>904</v>
      </c>
      <c r="D135" s="256"/>
      <c r="E135" s="256"/>
      <c r="F135" s="256"/>
      <c r="G135" s="256"/>
      <c r="H135" s="224"/>
      <c r="I135" s="224"/>
      <c r="J135" s="224"/>
      <c r="K135" s="224"/>
      <c r="L135" s="224"/>
      <c r="M135" s="224"/>
      <c r="N135" s="223"/>
      <c r="O135" s="223"/>
      <c r="P135" s="223"/>
      <c r="Q135" s="223"/>
      <c r="R135" s="224"/>
      <c r="S135" s="224"/>
      <c r="T135" s="224"/>
      <c r="U135" s="224"/>
      <c r="V135" s="224"/>
      <c r="W135" s="224"/>
      <c r="X135" s="224"/>
      <c r="Y135" s="213"/>
      <c r="Z135" s="213"/>
      <c r="AA135" s="213"/>
      <c r="AB135" s="213"/>
      <c r="AC135" s="213"/>
      <c r="AD135" s="213"/>
      <c r="AE135" s="213"/>
      <c r="AF135" s="213"/>
      <c r="AG135" s="213" t="s">
        <v>355</v>
      </c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5">
      <c r="A136" s="220"/>
      <c r="B136" s="221"/>
      <c r="C136" s="259" t="s">
        <v>1144</v>
      </c>
      <c r="D136" s="226"/>
      <c r="E136" s="227">
        <v>15</v>
      </c>
      <c r="F136" s="224"/>
      <c r="G136" s="224"/>
      <c r="H136" s="224"/>
      <c r="I136" s="224"/>
      <c r="J136" s="224"/>
      <c r="K136" s="224"/>
      <c r="L136" s="224"/>
      <c r="M136" s="224"/>
      <c r="N136" s="223"/>
      <c r="O136" s="223"/>
      <c r="P136" s="223"/>
      <c r="Q136" s="223"/>
      <c r="R136" s="224"/>
      <c r="S136" s="224"/>
      <c r="T136" s="224"/>
      <c r="U136" s="224"/>
      <c r="V136" s="224"/>
      <c r="W136" s="224"/>
      <c r="X136" s="224"/>
      <c r="Y136" s="213"/>
      <c r="Z136" s="213"/>
      <c r="AA136" s="213"/>
      <c r="AB136" s="213"/>
      <c r="AC136" s="213"/>
      <c r="AD136" s="213"/>
      <c r="AE136" s="213"/>
      <c r="AF136" s="213"/>
      <c r="AG136" s="213" t="s">
        <v>275</v>
      </c>
      <c r="AH136" s="213">
        <v>5</v>
      </c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42">
        <v>57</v>
      </c>
      <c r="B137" s="243" t="s">
        <v>1145</v>
      </c>
      <c r="C137" s="258" t="s">
        <v>1146</v>
      </c>
      <c r="D137" s="244" t="s">
        <v>381</v>
      </c>
      <c r="E137" s="245">
        <v>16.7</v>
      </c>
      <c r="F137" s="246"/>
      <c r="G137" s="247">
        <f>ROUND(E137*F137,2)</f>
        <v>0</v>
      </c>
      <c r="H137" s="246"/>
      <c r="I137" s="247">
        <f>ROUND(E137*H137,2)</f>
        <v>0</v>
      </c>
      <c r="J137" s="246"/>
      <c r="K137" s="247">
        <f>ROUND(E137*J137,2)</f>
        <v>0</v>
      </c>
      <c r="L137" s="247">
        <v>21</v>
      </c>
      <c r="M137" s="247">
        <f>G137*(1+L137/100)</f>
        <v>0</v>
      </c>
      <c r="N137" s="245">
        <v>0</v>
      </c>
      <c r="O137" s="245">
        <f>ROUND(E137*N137,2)</f>
        <v>0</v>
      </c>
      <c r="P137" s="245">
        <v>0</v>
      </c>
      <c r="Q137" s="245">
        <f>ROUND(E137*P137,2)</f>
        <v>0</v>
      </c>
      <c r="R137" s="247" t="s">
        <v>895</v>
      </c>
      <c r="S137" s="247" t="s">
        <v>801</v>
      </c>
      <c r="T137" s="248" t="s">
        <v>801</v>
      </c>
      <c r="U137" s="224">
        <v>0.04</v>
      </c>
      <c r="V137" s="224">
        <f>ROUND(E137*U137,2)</f>
        <v>0.67</v>
      </c>
      <c r="W137" s="224"/>
      <c r="X137" s="224" t="s">
        <v>272</v>
      </c>
      <c r="Y137" s="213"/>
      <c r="Z137" s="213"/>
      <c r="AA137" s="213"/>
      <c r="AB137" s="213"/>
      <c r="AC137" s="213"/>
      <c r="AD137" s="213"/>
      <c r="AE137" s="213"/>
      <c r="AF137" s="213"/>
      <c r="AG137" s="213" t="s">
        <v>416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5">
      <c r="A138" s="220"/>
      <c r="B138" s="221"/>
      <c r="C138" s="261" t="s">
        <v>904</v>
      </c>
      <c r="D138" s="256"/>
      <c r="E138" s="256"/>
      <c r="F138" s="256"/>
      <c r="G138" s="256"/>
      <c r="H138" s="224"/>
      <c r="I138" s="224"/>
      <c r="J138" s="224"/>
      <c r="K138" s="224"/>
      <c r="L138" s="224"/>
      <c r="M138" s="224"/>
      <c r="N138" s="223"/>
      <c r="O138" s="223"/>
      <c r="P138" s="223"/>
      <c r="Q138" s="223"/>
      <c r="R138" s="224"/>
      <c r="S138" s="224"/>
      <c r="T138" s="224"/>
      <c r="U138" s="224"/>
      <c r="V138" s="224"/>
      <c r="W138" s="224"/>
      <c r="X138" s="224"/>
      <c r="Y138" s="213"/>
      <c r="Z138" s="213"/>
      <c r="AA138" s="213"/>
      <c r="AB138" s="213"/>
      <c r="AC138" s="213"/>
      <c r="AD138" s="213"/>
      <c r="AE138" s="213"/>
      <c r="AF138" s="213"/>
      <c r="AG138" s="213" t="s">
        <v>355</v>
      </c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5">
      <c r="A139" s="220"/>
      <c r="B139" s="221"/>
      <c r="C139" s="259" t="s">
        <v>1048</v>
      </c>
      <c r="D139" s="226"/>
      <c r="E139" s="227">
        <v>16.7</v>
      </c>
      <c r="F139" s="224"/>
      <c r="G139" s="224"/>
      <c r="H139" s="224"/>
      <c r="I139" s="224"/>
      <c r="J139" s="224"/>
      <c r="K139" s="224"/>
      <c r="L139" s="224"/>
      <c r="M139" s="224"/>
      <c r="N139" s="223"/>
      <c r="O139" s="223"/>
      <c r="P139" s="223"/>
      <c r="Q139" s="223"/>
      <c r="R139" s="224"/>
      <c r="S139" s="224"/>
      <c r="T139" s="224"/>
      <c r="U139" s="224"/>
      <c r="V139" s="224"/>
      <c r="W139" s="224"/>
      <c r="X139" s="224"/>
      <c r="Y139" s="213"/>
      <c r="Z139" s="213"/>
      <c r="AA139" s="213"/>
      <c r="AB139" s="213"/>
      <c r="AC139" s="213"/>
      <c r="AD139" s="213"/>
      <c r="AE139" s="213"/>
      <c r="AF139" s="213"/>
      <c r="AG139" s="213" t="s">
        <v>275</v>
      </c>
      <c r="AH139" s="213">
        <v>5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42">
        <v>58</v>
      </c>
      <c r="B140" s="243" t="s">
        <v>1147</v>
      </c>
      <c r="C140" s="258" t="s">
        <v>1148</v>
      </c>
      <c r="D140" s="244" t="s">
        <v>381</v>
      </c>
      <c r="E140" s="245">
        <v>9</v>
      </c>
      <c r="F140" s="246"/>
      <c r="G140" s="247">
        <f>ROUND(E140*F140,2)</f>
        <v>0</v>
      </c>
      <c r="H140" s="246"/>
      <c r="I140" s="247">
        <f>ROUND(E140*H140,2)</f>
        <v>0</v>
      </c>
      <c r="J140" s="246"/>
      <c r="K140" s="247">
        <f>ROUND(E140*J140,2)</f>
        <v>0</v>
      </c>
      <c r="L140" s="247">
        <v>21</v>
      </c>
      <c r="M140" s="247">
        <f>G140*(1+L140/100)</f>
        <v>0</v>
      </c>
      <c r="N140" s="245">
        <v>3.0000000000000001E-5</v>
      </c>
      <c r="O140" s="245">
        <f>ROUND(E140*N140,2)</f>
        <v>0</v>
      </c>
      <c r="P140" s="245">
        <v>0</v>
      </c>
      <c r="Q140" s="245">
        <f>ROUND(E140*P140,2)</f>
        <v>0</v>
      </c>
      <c r="R140" s="247"/>
      <c r="S140" s="247" t="s">
        <v>801</v>
      </c>
      <c r="T140" s="248" t="s">
        <v>801</v>
      </c>
      <c r="U140" s="224">
        <v>0.18</v>
      </c>
      <c r="V140" s="224">
        <f>ROUND(E140*U140,2)</f>
        <v>1.62</v>
      </c>
      <c r="W140" s="224"/>
      <c r="X140" s="224" t="s">
        <v>272</v>
      </c>
      <c r="Y140" s="213"/>
      <c r="Z140" s="213"/>
      <c r="AA140" s="213"/>
      <c r="AB140" s="213"/>
      <c r="AC140" s="213"/>
      <c r="AD140" s="213"/>
      <c r="AE140" s="213"/>
      <c r="AF140" s="213"/>
      <c r="AG140" s="213" t="s">
        <v>416</v>
      </c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5">
      <c r="A141" s="220"/>
      <c r="B141" s="221"/>
      <c r="C141" s="259" t="s">
        <v>1039</v>
      </c>
      <c r="D141" s="226"/>
      <c r="E141" s="227">
        <v>9</v>
      </c>
      <c r="F141" s="224"/>
      <c r="G141" s="224"/>
      <c r="H141" s="224"/>
      <c r="I141" s="224"/>
      <c r="J141" s="224"/>
      <c r="K141" s="224"/>
      <c r="L141" s="224"/>
      <c r="M141" s="224"/>
      <c r="N141" s="223"/>
      <c r="O141" s="223"/>
      <c r="P141" s="223"/>
      <c r="Q141" s="223"/>
      <c r="R141" s="224"/>
      <c r="S141" s="224"/>
      <c r="T141" s="224"/>
      <c r="U141" s="224"/>
      <c r="V141" s="224"/>
      <c r="W141" s="224"/>
      <c r="X141" s="224"/>
      <c r="Y141" s="213"/>
      <c r="Z141" s="213"/>
      <c r="AA141" s="213"/>
      <c r="AB141" s="213"/>
      <c r="AC141" s="213"/>
      <c r="AD141" s="213"/>
      <c r="AE141" s="213"/>
      <c r="AF141" s="213"/>
      <c r="AG141" s="213" t="s">
        <v>275</v>
      </c>
      <c r="AH141" s="213">
        <v>5</v>
      </c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5">
      <c r="A142" s="242">
        <v>59</v>
      </c>
      <c r="B142" s="243" t="s">
        <v>1149</v>
      </c>
      <c r="C142" s="258" t="s">
        <v>1150</v>
      </c>
      <c r="D142" s="244" t="s">
        <v>381</v>
      </c>
      <c r="E142" s="245">
        <v>15</v>
      </c>
      <c r="F142" s="246"/>
      <c r="G142" s="247">
        <f>ROUND(E142*F142,2)</f>
        <v>0</v>
      </c>
      <c r="H142" s="246"/>
      <c r="I142" s="247">
        <f>ROUND(E142*H142,2)</f>
        <v>0</v>
      </c>
      <c r="J142" s="246"/>
      <c r="K142" s="247">
        <f>ROUND(E142*J142,2)</f>
        <v>0</v>
      </c>
      <c r="L142" s="247">
        <v>21</v>
      </c>
      <c r="M142" s="247">
        <f>G142*(1+L142/100)</f>
        <v>0</v>
      </c>
      <c r="N142" s="245">
        <v>4.0000000000000003E-5</v>
      </c>
      <c r="O142" s="245">
        <f>ROUND(E142*N142,2)</f>
        <v>0</v>
      </c>
      <c r="P142" s="245">
        <v>0</v>
      </c>
      <c r="Q142" s="245">
        <f>ROUND(E142*P142,2)</f>
        <v>0</v>
      </c>
      <c r="R142" s="247"/>
      <c r="S142" s="247" t="s">
        <v>801</v>
      </c>
      <c r="T142" s="248" t="s">
        <v>801</v>
      </c>
      <c r="U142" s="224">
        <v>0.23</v>
      </c>
      <c r="V142" s="224">
        <f>ROUND(E142*U142,2)</f>
        <v>3.45</v>
      </c>
      <c r="W142" s="224"/>
      <c r="X142" s="224" t="s">
        <v>272</v>
      </c>
      <c r="Y142" s="213"/>
      <c r="Z142" s="213"/>
      <c r="AA142" s="213"/>
      <c r="AB142" s="213"/>
      <c r="AC142" s="213"/>
      <c r="AD142" s="213"/>
      <c r="AE142" s="213"/>
      <c r="AF142" s="213"/>
      <c r="AG142" s="213" t="s">
        <v>416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5">
      <c r="A143" s="220"/>
      <c r="B143" s="221"/>
      <c r="C143" s="259" t="s">
        <v>1144</v>
      </c>
      <c r="D143" s="226"/>
      <c r="E143" s="227">
        <v>15</v>
      </c>
      <c r="F143" s="224"/>
      <c r="G143" s="224"/>
      <c r="H143" s="224"/>
      <c r="I143" s="224"/>
      <c r="J143" s="224"/>
      <c r="K143" s="224"/>
      <c r="L143" s="224"/>
      <c r="M143" s="224"/>
      <c r="N143" s="223"/>
      <c r="O143" s="223"/>
      <c r="P143" s="223"/>
      <c r="Q143" s="223"/>
      <c r="R143" s="224"/>
      <c r="S143" s="224"/>
      <c r="T143" s="224"/>
      <c r="U143" s="224"/>
      <c r="V143" s="224"/>
      <c r="W143" s="224"/>
      <c r="X143" s="224"/>
      <c r="Y143" s="213"/>
      <c r="Z143" s="213"/>
      <c r="AA143" s="213"/>
      <c r="AB143" s="213"/>
      <c r="AC143" s="213"/>
      <c r="AD143" s="213"/>
      <c r="AE143" s="213"/>
      <c r="AF143" s="213"/>
      <c r="AG143" s="213" t="s">
        <v>275</v>
      </c>
      <c r="AH143" s="213">
        <v>5</v>
      </c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5">
      <c r="A144" s="242">
        <v>60</v>
      </c>
      <c r="B144" s="243" t="s">
        <v>1151</v>
      </c>
      <c r="C144" s="258" t="s">
        <v>1152</v>
      </c>
      <c r="D144" s="244" t="s">
        <v>381</v>
      </c>
      <c r="E144" s="245">
        <v>4</v>
      </c>
      <c r="F144" s="246"/>
      <c r="G144" s="247">
        <f>ROUND(E144*F144,2)</f>
        <v>0</v>
      </c>
      <c r="H144" s="246"/>
      <c r="I144" s="247">
        <f>ROUND(E144*H144,2)</f>
        <v>0</v>
      </c>
      <c r="J144" s="246"/>
      <c r="K144" s="247">
        <f>ROUND(E144*J144,2)</f>
        <v>0</v>
      </c>
      <c r="L144" s="247">
        <v>21</v>
      </c>
      <c r="M144" s="247">
        <f>G144*(1+L144/100)</f>
        <v>0</v>
      </c>
      <c r="N144" s="245">
        <v>2.0000000000000002E-5</v>
      </c>
      <c r="O144" s="245">
        <f>ROUND(E144*N144,2)</f>
        <v>0</v>
      </c>
      <c r="P144" s="245">
        <v>0</v>
      </c>
      <c r="Q144" s="245">
        <f>ROUND(E144*P144,2)</f>
        <v>0</v>
      </c>
      <c r="R144" s="247"/>
      <c r="S144" s="247" t="s">
        <v>414</v>
      </c>
      <c r="T144" s="248" t="s">
        <v>896</v>
      </c>
      <c r="U144" s="224">
        <v>0.16</v>
      </c>
      <c r="V144" s="224">
        <f>ROUND(E144*U144,2)</f>
        <v>0.64</v>
      </c>
      <c r="W144" s="224"/>
      <c r="X144" s="224" t="s">
        <v>272</v>
      </c>
      <c r="Y144" s="213"/>
      <c r="Z144" s="213"/>
      <c r="AA144" s="213"/>
      <c r="AB144" s="213"/>
      <c r="AC144" s="213"/>
      <c r="AD144" s="213"/>
      <c r="AE144" s="213"/>
      <c r="AF144" s="213"/>
      <c r="AG144" s="213" t="s">
        <v>416</v>
      </c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20"/>
      <c r="B145" s="221"/>
      <c r="C145" s="259" t="s">
        <v>1153</v>
      </c>
      <c r="D145" s="226"/>
      <c r="E145" s="227">
        <v>4</v>
      </c>
      <c r="F145" s="224"/>
      <c r="G145" s="224"/>
      <c r="H145" s="224"/>
      <c r="I145" s="224"/>
      <c r="J145" s="224"/>
      <c r="K145" s="224"/>
      <c r="L145" s="224"/>
      <c r="M145" s="224"/>
      <c r="N145" s="223"/>
      <c r="O145" s="223"/>
      <c r="P145" s="223"/>
      <c r="Q145" s="223"/>
      <c r="R145" s="224"/>
      <c r="S145" s="224"/>
      <c r="T145" s="224"/>
      <c r="U145" s="224"/>
      <c r="V145" s="224"/>
      <c r="W145" s="224"/>
      <c r="X145" s="224"/>
      <c r="Y145" s="213"/>
      <c r="Z145" s="213"/>
      <c r="AA145" s="213"/>
      <c r="AB145" s="213"/>
      <c r="AC145" s="213"/>
      <c r="AD145" s="213"/>
      <c r="AE145" s="213"/>
      <c r="AF145" s="213"/>
      <c r="AG145" s="213" t="s">
        <v>275</v>
      </c>
      <c r="AH145" s="213">
        <v>5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5">
      <c r="A146" s="242">
        <v>61</v>
      </c>
      <c r="B146" s="243" t="s">
        <v>1134</v>
      </c>
      <c r="C146" s="258" t="s">
        <v>1135</v>
      </c>
      <c r="D146" s="244" t="s">
        <v>381</v>
      </c>
      <c r="E146" s="245">
        <v>16.7</v>
      </c>
      <c r="F146" s="246"/>
      <c r="G146" s="247">
        <f>ROUND(E146*F146,2)</f>
        <v>0</v>
      </c>
      <c r="H146" s="246"/>
      <c r="I146" s="247">
        <f>ROUND(E146*H146,2)</f>
        <v>0</v>
      </c>
      <c r="J146" s="246"/>
      <c r="K146" s="247">
        <f>ROUND(E146*J146,2)</f>
        <v>0</v>
      </c>
      <c r="L146" s="247">
        <v>21</v>
      </c>
      <c r="M146" s="247">
        <f>G146*(1+L146/100)</f>
        <v>0</v>
      </c>
      <c r="N146" s="245">
        <v>4.0000000000000003E-5</v>
      </c>
      <c r="O146" s="245">
        <f>ROUND(E146*N146,2)</f>
        <v>0</v>
      </c>
      <c r="P146" s="245">
        <v>0</v>
      </c>
      <c r="Q146" s="245">
        <f>ROUND(E146*P146,2)</f>
        <v>0</v>
      </c>
      <c r="R146" s="247"/>
      <c r="S146" s="247" t="s">
        <v>414</v>
      </c>
      <c r="T146" s="248" t="s">
        <v>801</v>
      </c>
      <c r="U146" s="224">
        <v>0.28000000000000003</v>
      </c>
      <c r="V146" s="224">
        <f>ROUND(E146*U146,2)</f>
        <v>4.68</v>
      </c>
      <c r="W146" s="224"/>
      <c r="X146" s="224" t="s">
        <v>272</v>
      </c>
      <c r="Y146" s="213"/>
      <c r="Z146" s="213"/>
      <c r="AA146" s="213"/>
      <c r="AB146" s="213"/>
      <c r="AC146" s="213"/>
      <c r="AD146" s="213"/>
      <c r="AE146" s="213"/>
      <c r="AF146" s="213"/>
      <c r="AG146" s="213" t="s">
        <v>416</v>
      </c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5">
      <c r="A147" s="220"/>
      <c r="B147" s="221"/>
      <c r="C147" s="259" t="s">
        <v>1048</v>
      </c>
      <c r="D147" s="226"/>
      <c r="E147" s="227">
        <v>16.7</v>
      </c>
      <c r="F147" s="224"/>
      <c r="G147" s="224"/>
      <c r="H147" s="224"/>
      <c r="I147" s="224"/>
      <c r="J147" s="224"/>
      <c r="K147" s="224"/>
      <c r="L147" s="224"/>
      <c r="M147" s="224"/>
      <c r="N147" s="223"/>
      <c r="O147" s="223"/>
      <c r="P147" s="223"/>
      <c r="Q147" s="223"/>
      <c r="R147" s="224"/>
      <c r="S147" s="224"/>
      <c r="T147" s="224"/>
      <c r="U147" s="224"/>
      <c r="V147" s="224"/>
      <c r="W147" s="224"/>
      <c r="X147" s="224"/>
      <c r="Y147" s="213"/>
      <c r="Z147" s="213"/>
      <c r="AA147" s="213"/>
      <c r="AB147" s="213"/>
      <c r="AC147" s="213"/>
      <c r="AD147" s="213"/>
      <c r="AE147" s="213"/>
      <c r="AF147" s="213"/>
      <c r="AG147" s="213" t="s">
        <v>275</v>
      </c>
      <c r="AH147" s="213">
        <v>5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5">
      <c r="A148" s="242">
        <v>62</v>
      </c>
      <c r="B148" s="243" t="s">
        <v>1154</v>
      </c>
      <c r="C148" s="258" t="s">
        <v>1155</v>
      </c>
      <c r="D148" s="244" t="s">
        <v>381</v>
      </c>
      <c r="E148" s="245">
        <v>9</v>
      </c>
      <c r="F148" s="246"/>
      <c r="G148" s="247">
        <f>ROUND(E148*F148,2)</f>
        <v>0</v>
      </c>
      <c r="H148" s="246"/>
      <c r="I148" s="247">
        <f>ROUND(E148*H148,2)</f>
        <v>0</v>
      </c>
      <c r="J148" s="246"/>
      <c r="K148" s="247">
        <f>ROUND(E148*J148,2)</f>
        <v>0</v>
      </c>
      <c r="L148" s="247">
        <v>21</v>
      </c>
      <c r="M148" s="247">
        <f>G148*(1+L148/100)</f>
        <v>0</v>
      </c>
      <c r="N148" s="245">
        <v>0</v>
      </c>
      <c r="O148" s="245">
        <f>ROUND(E148*N148,2)</f>
        <v>0</v>
      </c>
      <c r="P148" s="245">
        <v>0</v>
      </c>
      <c r="Q148" s="245">
        <f>ROUND(E148*P148,2)</f>
        <v>0</v>
      </c>
      <c r="R148" s="247"/>
      <c r="S148" s="247" t="s">
        <v>414</v>
      </c>
      <c r="T148" s="248" t="s">
        <v>801</v>
      </c>
      <c r="U148" s="224">
        <v>1.7999999999999999E-2</v>
      </c>
      <c r="V148" s="224">
        <f>ROUND(E148*U148,2)</f>
        <v>0.16</v>
      </c>
      <c r="W148" s="224"/>
      <c r="X148" s="224" t="s">
        <v>272</v>
      </c>
      <c r="Y148" s="213"/>
      <c r="Z148" s="213"/>
      <c r="AA148" s="213"/>
      <c r="AB148" s="213"/>
      <c r="AC148" s="213"/>
      <c r="AD148" s="213"/>
      <c r="AE148" s="213"/>
      <c r="AF148" s="213"/>
      <c r="AG148" s="213" t="s">
        <v>416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5">
      <c r="A149" s="220"/>
      <c r="B149" s="221"/>
      <c r="C149" s="261" t="s">
        <v>904</v>
      </c>
      <c r="D149" s="256"/>
      <c r="E149" s="256"/>
      <c r="F149" s="256"/>
      <c r="G149" s="256"/>
      <c r="H149" s="224"/>
      <c r="I149" s="224"/>
      <c r="J149" s="224"/>
      <c r="K149" s="224"/>
      <c r="L149" s="224"/>
      <c r="M149" s="224"/>
      <c r="N149" s="223"/>
      <c r="O149" s="223"/>
      <c r="P149" s="223"/>
      <c r="Q149" s="223"/>
      <c r="R149" s="224"/>
      <c r="S149" s="224"/>
      <c r="T149" s="224"/>
      <c r="U149" s="224"/>
      <c r="V149" s="224"/>
      <c r="W149" s="224"/>
      <c r="X149" s="224"/>
      <c r="Y149" s="213"/>
      <c r="Z149" s="213"/>
      <c r="AA149" s="213"/>
      <c r="AB149" s="213"/>
      <c r="AC149" s="213"/>
      <c r="AD149" s="213"/>
      <c r="AE149" s="213"/>
      <c r="AF149" s="213"/>
      <c r="AG149" s="213" t="s">
        <v>355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5">
      <c r="A150" s="220"/>
      <c r="B150" s="221"/>
      <c r="C150" s="259" t="s">
        <v>1156</v>
      </c>
      <c r="D150" s="226"/>
      <c r="E150" s="227">
        <v>9</v>
      </c>
      <c r="F150" s="224"/>
      <c r="G150" s="224"/>
      <c r="H150" s="224"/>
      <c r="I150" s="224"/>
      <c r="J150" s="224"/>
      <c r="K150" s="224"/>
      <c r="L150" s="224"/>
      <c r="M150" s="224"/>
      <c r="N150" s="223"/>
      <c r="O150" s="223"/>
      <c r="P150" s="223"/>
      <c r="Q150" s="223"/>
      <c r="R150" s="224"/>
      <c r="S150" s="224"/>
      <c r="T150" s="224"/>
      <c r="U150" s="224"/>
      <c r="V150" s="224"/>
      <c r="W150" s="224"/>
      <c r="X150" s="224"/>
      <c r="Y150" s="213"/>
      <c r="Z150" s="213"/>
      <c r="AA150" s="213"/>
      <c r="AB150" s="213"/>
      <c r="AC150" s="213"/>
      <c r="AD150" s="213"/>
      <c r="AE150" s="213"/>
      <c r="AF150" s="213"/>
      <c r="AG150" s="213" t="s">
        <v>275</v>
      </c>
      <c r="AH150" s="213">
        <v>5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ht="20" outlineLevel="1" x14ac:dyDescent="0.25">
      <c r="A151" s="249">
        <v>63</v>
      </c>
      <c r="B151" s="250" t="s">
        <v>1157</v>
      </c>
      <c r="C151" s="260" t="s">
        <v>1158</v>
      </c>
      <c r="D151" s="251" t="s">
        <v>381</v>
      </c>
      <c r="E151" s="252">
        <v>4</v>
      </c>
      <c r="F151" s="253"/>
      <c r="G151" s="254">
        <f>ROUND(E151*F151,2)</f>
        <v>0</v>
      </c>
      <c r="H151" s="253"/>
      <c r="I151" s="254">
        <f>ROUND(E151*H151,2)</f>
        <v>0</v>
      </c>
      <c r="J151" s="253"/>
      <c r="K151" s="254">
        <f>ROUND(E151*J151,2)</f>
        <v>0</v>
      </c>
      <c r="L151" s="254">
        <v>21</v>
      </c>
      <c r="M151" s="254">
        <f>G151*(1+L151/100)</f>
        <v>0</v>
      </c>
      <c r="N151" s="252">
        <v>1.99E-3</v>
      </c>
      <c r="O151" s="252">
        <f>ROUND(E151*N151,2)</f>
        <v>0.01</v>
      </c>
      <c r="P151" s="252">
        <v>0</v>
      </c>
      <c r="Q151" s="252">
        <f>ROUND(E151*P151,2)</f>
        <v>0</v>
      </c>
      <c r="R151" s="254" t="s">
        <v>800</v>
      </c>
      <c r="S151" s="254" t="s">
        <v>801</v>
      </c>
      <c r="T151" s="255" t="s">
        <v>801</v>
      </c>
      <c r="U151" s="224">
        <v>0</v>
      </c>
      <c r="V151" s="224">
        <f>ROUND(E151*U151,2)</f>
        <v>0</v>
      </c>
      <c r="W151" s="224"/>
      <c r="X151" s="224" t="s">
        <v>529</v>
      </c>
      <c r="Y151" s="213"/>
      <c r="Z151" s="213"/>
      <c r="AA151" s="213"/>
      <c r="AB151" s="213"/>
      <c r="AC151" s="213"/>
      <c r="AD151" s="213"/>
      <c r="AE151" s="213"/>
      <c r="AF151" s="213"/>
      <c r="AG151" s="213" t="s">
        <v>802</v>
      </c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ht="20" outlineLevel="1" x14ac:dyDescent="0.25">
      <c r="A152" s="249">
        <v>64</v>
      </c>
      <c r="B152" s="250" t="s">
        <v>1159</v>
      </c>
      <c r="C152" s="260" t="s">
        <v>1160</v>
      </c>
      <c r="D152" s="251" t="s">
        <v>381</v>
      </c>
      <c r="E152" s="252">
        <v>9</v>
      </c>
      <c r="F152" s="253"/>
      <c r="G152" s="254">
        <f>ROUND(E152*F152,2)</f>
        <v>0</v>
      </c>
      <c r="H152" s="253"/>
      <c r="I152" s="254">
        <f>ROUND(E152*H152,2)</f>
        <v>0</v>
      </c>
      <c r="J152" s="253"/>
      <c r="K152" s="254">
        <f>ROUND(E152*J152,2)</f>
        <v>0</v>
      </c>
      <c r="L152" s="254">
        <v>21</v>
      </c>
      <c r="M152" s="254">
        <f>G152*(1+L152/100)</f>
        <v>0</v>
      </c>
      <c r="N152" s="252">
        <v>2.5500000000000002E-3</v>
      </c>
      <c r="O152" s="252">
        <f>ROUND(E152*N152,2)</f>
        <v>0.02</v>
      </c>
      <c r="P152" s="252">
        <v>0</v>
      </c>
      <c r="Q152" s="252">
        <f>ROUND(E152*P152,2)</f>
        <v>0</v>
      </c>
      <c r="R152" s="254" t="s">
        <v>800</v>
      </c>
      <c r="S152" s="254" t="s">
        <v>801</v>
      </c>
      <c r="T152" s="255" t="s">
        <v>801</v>
      </c>
      <c r="U152" s="224">
        <v>0</v>
      </c>
      <c r="V152" s="224">
        <f>ROUND(E152*U152,2)</f>
        <v>0</v>
      </c>
      <c r="W152" s="224"/>
      <c r="X152" s="224" t="s">
        <v>529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802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ht="20" outlineLevel="1" x14ac:dyDescent="0.25">
      <c r="A153" s="249">
        <v>65</v>
      </c>
      <c r="B153" s="250" t="s">
        <v>1161</v>
      </c>
      <c r="C153" s="260" t="s">
        <v>1162</v>
      </c>
      <c r="D153" s="251" t="s">
        <v>381</v>
      </c>
      <c r="E153" s="252">
        <v>15</v>
      </c>
      <c r="F153" s="253"/>
      <c r="G153" s="254">
        <f>ROUND(E153*F153,2)</f>
        <v>0</v>
      </c>
      <c r="H153" s="253"/>
      <c r="I153" s="254">
        <f>ROUND(E153*H153,2)</f>
        <v>0</v>
      </c>
      <c r="J153" s="253"/>
      <c r="K153" s="254">
        <f>ROUND(E153*J153,2)</f>
        <v>0</v>
      </c>
      <c r="L153" s="254">
        <v>21</v>
      </c>
      <c r="M153" s="254">
        <f>G153*(1+L153/100)</f>
        <v>0</v>
      </c>
      <c r="N153" s="252">
        <v>4.1099999999999999E-3</v>
      </c>
      <c r="O153" s="252">
        <f>ROUND(E153*N153,2)</f>
        <v>0.06</v>
      </c>
      <c r="P153" s="252">
        <v>0</v>
      </c>
      <c r="Q153" s="252">
        <f>ROUND(E153*P153,2)</f>
        <v>0</v>
      </c>
      <c r="R153" s="254" t="s">
        <v>800</v>
      </c>
      <c r="S153" s="254" t="s">
        <v>801</v>
      </c>
      <c r="T153" s="255" t="s">
        <v>801</v>
      </c>
      <c r="U153" s="224">
        <v>0</v>
      </c>
      <c r="V153" s="224">
        <f>ROUND(E153*U153,2)</f>
        <v>0</v>
      </c>
      <c r="W153" s="224"/>
      <c r="X153" s="224" t="s">
        <v>529</v>
      </c>
      <c r="Y153" s="213"/>
      <c r="Z153" s="213"/>
      <c r="AA153" s="213"/>
      <c r="AB153" s="213"/>
      <c r="AC153" s="213"/>
      <c r="AD153" s="213"/>
      <c r="AE153" s="213"/>
      <c r="AF153" s="213"/>
      <c r="AG153" s="213" t="s">
        <v>802</v>
      </c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ht="20" outlineLevel="1" x14ac:dyDescent="0.25">
      <c r="A154" s="242">
        <v>66</v>
      </c>
      <c r="B154" s="243" t="s">
        <v>1138</v>
      </c>
      <c r="C154" s="258" t="s">
        <v>1139</v>
      </c>
      <c r="D154" s="244" t="s">
        <v>381</v>
      </c>
      <c r="E154" s="245">
        <v>16.7</v>
      </c>
      <c r="F154" s="246"/>
      <c r="G154" s="247">
        <f>ROUND(E154*F154,2)</f>
        <v>0</v>
      </c>
      <c r="H154" s="246"/>
      <c r="I154" s="247">
        <f>ROUND(E154*H154,2)</f>
        <v>0</v>
      </c>
      <c r="J154" s="246"/>
      <c r="K154" s="247">
        <f>ROUND(E154*J154,2)</f>
        <v>0</v>
      </c>
      <c r="L154" s="247">
        <v>21</v>
      </c>
      <c r="M154" s="247">
        <f>G154*(1+L154/100)</f>
        <v>0</v>
      </c>
      <c r="N154" s="245">
        <v>5.2399999999999999E-3</v>
      </c>
      <c r="O154" s="245">
        <f>ROUND(E154*N154,2)</f>
        <v>0.09</v>
      </c>
      <c r="P154" s="245">
        <v>0</v>
      </c>
      <c r="Q154" s="245">
        <f>ROUND(E154*P154,2)</f>
        <v>0</v>
      </c>
      <c r="R154" s="247" t="s">
        <v>800</v>
      </c>
      <c r="S154" s="247" t="s">
        <v>801</v>
      </c>
      <c r="T154" s="248" t="s">
        <v>801</v>
      </c>
      <c r="U154" s="224">
        <v>0</v>
      </c>
      <c r="V154" s="224">
        <f>ROUND(E154*U154,2)</f>
        <v>0</v>
      </c>
      <c r="W154" s="224"/>
      <c r="X154" s="224" t="s">
        <v>529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802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5">
      <c r="A155" s="220">
        <v>67</v>
      </c>
      <c r="B155" s="221" t="s">
        <v>1140</v>
      </c>
      <c r="C155" s="270" t="s">
        <v>1141</v>
      </c>
      <c r="D155" s="222" t="s">
        <v>0</v>
      </c>
      <c r="E155" s="265"/>
      <c r="F155" s="225"/>
      <c r="G155" s="224">
        <f>ROUND(E155*F155,2)</f>
        <v>0</v>
      </c>
      <c r="H155" s="225"/>
      <c r="I155" s="224">
        <f>ROUND(E155*H155,2)</f>
        <v>0</v>
      </c>
      <c r="J155" s="225"/>
      <c r="K155" s="224">
        <f>ROUND(E155*J155,2)</f>
        <v>0</v>
      </c>
      <c r="L155" s="224">
        <v>21</v>
      </c>
      <c r="M155" s="224">
        <f>G155*(1+L155/100)</f>
        <v>0</v>
      </c>
      <c r="N155" s="223">
        <v>0</v>
      </c>
      <c r="O155" s="223">
        <f>ROUND(E155*N155,2)</f>
        <v>0</v>
      </c>
      <c r="P155" s="223">
        <v>0</v>
      </c>
      <c r="Q155" s="223">
        <f>ROUND(E155*P155,2)</f>
        <v>0</v>
      </c>
      <c r="R155" s="224" t="s">
        <v>895</v>
      </c>
      <c r="S155" s="224" t="s">
        <v>801</v>
      </c>
      <c r="T155" s="224" t="s">
        <v>801</v>
      </c>
      <c r="U155" s="224">
        <v>0</v>
      </c>
      <c r="V155" s="224">
        <f>ROUND(E155*U155,2)</f>
        <v>0</v>
      </c>
      <c r="W155" s="224"/>
      <c r="X155" s="224" t="s">
        <v>156</v>
      </c>
      <c r="Y155" s="213"/>
      <c r="Z155" s="213"/>
      <c r="AA155" s="213"/>
      <c r="AB155" s="213"/>
      <c r="AC155" s="213"/>
      <c r="AD155" s="213"/>
      <c r="AE155" s="213"/>
      <c r="AF155" s="213"/>
      <c r="AG155" s="213" t="s">
        <v>825</v>
      </c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ht="13" x14ac:dyDescent="0.25">
      <c r="A156" s="232" t="s">
        <v>265</v>
      </c>
      <c r="B156" s="233" t="s">
        <v>195</v>
      </c>
      <c r="C156" s="257" t="s">
        <v>196</v>
      </c>
      <c r="D156" s="234"/>
      <c r="E156" s="235"/>
      <c r="F156" s="236"/>
      <c r="G156" s="236">
        <f>SUMIF(AG157:AG180,"&lt;&gt;NOR",G157:G180)</f>
        <v>0</v>
      </c>
      <c r="H156" s="236"/>
      <c r="I156" s="236">
        <f>SUM(I157:I180)</f>
        <v>0</v>
      </c>
      <c r="J156" s="236"/>
      <c r="K156" s="236">
        <f>SUM(K157:K180)</f>
        <v>0</v>
      </c>
      <c r="L156" s="236"/>
      <c r="M156" s="236">
        <f>SUM(M157:M180)</f>
        <v>0</v>
      </c>
      <c r="N156" s="235"/>
      <c r="O156" s="235">
        <f>SUM(O157:O180)</f>
        <v>7.0000000000000007E-2</v>
      </c>
      <c r="P156" s="235"/>
      <c r="Q156" s="235">
        <f>SUM(Q157:Q180)</f>
        <v>0</v>
      </c>
      <c r="R156" s="236"/>
      <c r="S156" s="236"/>
      <c r="T156" s="237"/>
      <c r="U156" s="231"/>
      <c r="V156" s="231">
        <f>SUM(V157:V180)</f>
        <v>25.740000000000002</v>
      </c>
      <c r="W156" s="231"/>
      <c r="X156" s="231"/>
      <c r="AG156" t="s">
        <v>266</v>
      </c>
    </row>
    <row r="157" spans="1:60" outlineLevel="1" x14ac:dyDescent="0.25">
      <c r="A157" s="249">
        <v>68</v>
      </c>
      <c r="B157" s="250" t="s">
        <v>1163</v>
      </c>
      <c r="C157" s="260" t="s">
        <v>1164</v>
      </c>
      <c r="D157" s="251" t="s">
        <v>413</v>
      </c>
      <c r="E157" s="252">
        <v>4</v>
      </c>
      <c r="F157" s="253"/>
      <c r="G157" s="254">
        <f>ROUND(E157*F157,2)</f>
        <v>0</v>
      </c>
      <c r="H157" s="253"/>
      <c r="I157" s="254">
        <f>ROUND(E157*H157,2)</f>
        <v>0</v>
      </c>
      <c r="J157" s="253"/>
      <c r="K157" s="254">
        <f>ROUND(E157*J157,2)</f>
        <v>0</v>
      </c>
      <c r="L157" s="254">
        <v>21</v>
      </c>
      <c r="M157" s="254">
        <f>G157*(1+L157/100)</f>
        <v>0</v>
      </c>
      <c r="N157" s="252">
        <v>6.8300000000000001E-3</v>
      </c>
      <c r="O157" s="252">
        <f>ROUND(E157*N157,2)</f>
        <v>0.03</v>
      </c>
      <c r="P157" s="252">
        <v>0</v>
      </c>
      <c r="Q157" s="252">
        <f>ROUND(E157*P157,2)</f>
        <v>0</v>
      </c>
      <c r="R157" s="254" t="s">
        <v>895</v>
      </c>
      <c r="S157" s="254" t="s">
        <v>801</v>
      </c>
      <c r="T157" s="255" t="s">
        <v>801</v>
      </c>
      <c r="U157" s="224">
        <v>1.29</v>
      </c>
      <c r="V157" s="224">
        <f>ROUND(E157*U157,2)</f>
        <v>5.16</v>
      </c>
      <c r="W157" s="224"/>
      <c r="X157" s="224" t="s">
        <v>272</v>
      </c>
      <c r="Y157" s="213"/>
      <c r="Z157" s="213"/>
      <c r="AA157" s="213"/>
      <c r="AB157" s="213"/>
      <c r="AC157" s="213"/>
      <c r="AD157" s="213"/>
      <c r="AE157" s="213"/>
      <c r="AF157" s="213"/>
      <c r="AG157" s="213" t="s">
        <v>416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5">
      <c r="A158" s="249">
        <v>69</v>
      </c>
      <c r="B158" s="250" t="s">
        <v>1165</v>
      </c>
      <c r="C158" s="260" t="s">
        <v>1166</v>
      </c>
      <c r="D158" s="251" t="s">
        <v>388</v>
      </c>
      <c r="E158" s="252">
        <v>32</v>
      </c>
      <c r="F158" s="253"/>
      <c r="G158" s="254">
        <f>ROUND(E158*F158,2)</f>
        <v>0</v>
      </c>
      <c r="H158" s="253"/>
      <c r="I158" s="254">
        <f>ROUND(E158*H158,2)</f>
        <v>0</v>
      </c>
      <c r="J158" s="253"/>
      <c r="K158" s="254">
        <f>ROUND(E158*J158,2)</f>
        <v>0</v>
      </c>
      <c r="L158" s="254">
        <v>21</v>
      </c>
      <c r="M158" s="254">
        <f>G158*(1+L158/100)</f>
        <v>0</v>
      </c>
      <c r="N158" s="252">
        <v>0</v>
      </c>
      <c r="O158" s="252">
        <f>ROUND(E158*N158,2)</f>
        <v>0</v>
      </c>
      <c r="P158" s="252">
        <v>0</v>
      </c>
      <c r="Q158" s="252">
        <f>ROUND(E158*P158,2)</f>
        <v>0</v>
      </c>
      <c r="R158" s="254" t="s">
        <v>895</v>
      </c>
      <c r="S158" s="254" t="s">
        <v>801</v>
      </c>
      <c r="T158" s="255" t="s">
        <v>801</v>
      </c>
      <c r="U158" s="224">
        <v>0.05</v>
      </c>
      <c r="V158" s="224">
        <f>ROUND(E158*U158,2)</f>
        <v>1.6</v>
      </c>
      <c r="W158" s="224"/>
      <c r="X158" s="224" t="s">
        <v>272</v>
      </c>
      <c r="Y158" s="213"/>
      <c r="Z158" s="213"/>
      <c r="AA158" s="213"/>
      <c r="AB158" s="213"/>
      <c r="AC158" s="213"/>
      <c r="AD158" s="213"/>
      <c r="AE158" s="213"/>
      <c r="AF158" s="213"/>
      <c r="AG158" s="213" t="s">
        <v>416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5">
      <c r="A159" s="249">
        <v>70</v>
      </c>
      <c r="B159" s="250" t="s">
        <v>1167</v>
      </c>
      <c r="C159" s="260" t="s">
        <v>1168</v>
      </c>
      <c r="D159" s="251" t="s">
        <v>388</v>
      </c>
      <c r="E159" s="252">
        <v>1</v>
      </c>
      <c r="F159" s="253"/>
      <c r="G159" s="254">
        <f>ROUND(E159*F159,2)</f>
        <v>0</v>
      </c>
      <c r="H159" s="253"/>
      <c r="I159" s="254">
        <f>ROUND(E159*H159,2)</f>
        <v>0</v>
      </c>
      <c r="J159" s="253"/>
      <c r="K159" s="254">
        <f>ROUND(E159*J159,2)</f>
        <v>0</v>
      </c>
      <c r="L159" s="254">
        <v>21</v>
      </c>
      <c r="M159" s="254">
        <f>G159*(1+L159/100)</f>
        <v>0</v>
      </c>
      <c r="N159" s="252">
        <v>0</v>
      </c>
      <c r="O159" s="252">
        <f>ROUND(E159*N159,2)</f>
        <v>0</v>
      </c>
      <c r="P159" s="252">
        <v>0</v>
      </c>
      <c r="Q159" s="252">
        <f>ROUND(E159*P159,2)</f>
        <v>0</v>
      </c>
      <c r="R159" s="254" t="s">
        <v>895</v>
      </c>
      <c r="S159" s="254" t="s">
        <v>801</v>
      </c>
      <c r="T159" s="255" t="s">
        <v>801</v>
      </c>
      <c r="U159" s="224">
        <v>0.23</v>
      </c>
      <c r="V159" s="224">
        <f>ROUND(E159*U159,2)</f>
        <v>0.23</v>
      </c>
      <c r="W159" s="224"/>
      <c r="X159" s="224" t="s">
        <v>272</v>
      </c>
      <c r="Y159" s="213"/>
      <c r="Z159" s="213"/>
      <c r="AA159" s="213"/>
      <c r="AB159" s="213"/>
      <c r="AC159" s="213"/>
      <c r="AD159" s="213"/>
      <c r="AE159" s="213"/>
      <c r="AF159" s="213"/>
      <c r="AG159" s="213" t="s">
        <v>416</v>
      </c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5">
      <c r="A160" s="249">
        <v>71</v>
      </c>
      <c r="B160" s="250" t="s">
        <v>1169</v>
      </c>
      <c r="C160" s="260" t="s">
        <v>1170</v>
      </c>
      <c r="D160" s="251" t="s">
        <v>388</v>
      </c>
      <c r="E160" s="252">
        <v>21</v>
      </c>
      <c r="F160" s="253"/>
      <c r="G160" s="254">
        <f>ROUND(E160*F160,2)</f>
        <v>0</v>
      </c>
      <c r="H160" s="253"/>
      <c r="I160" s="254">
        <f>ROUND(E160*H160,2)</f>
        <v>0</v>
      </c>
      <c r="J160" s="253"/>
      <c r="K160" s="254">
        <f>ROUND(E160*J160,2)</f>
        <v>0</v>
      </c>
      <c r="L160" s="254">
        <v>21</v>
      </c>
      <c r="M160" s="254">
        <f>G160*(1+L160/100)</f>
        <v>0</v>
      </c>
      <c r="N160" s="252">
        <v>1.2E-4</v>
      </c>
      <c r="O160" s="252">
        <f>ROUND(E160*N160,2)</f>
        <v>0</v>
      </c>
      <c r="P160" s="252">
        <v>0</v>
      </c>
      <c r="Q160" s="252">
        <f>ROUND(E160*P160,2)</f>
        <v>0</v>
      </c>
      <c r="R160" s="254" t="s">
        <v>895</v>
      </c>
      <c r="S160" s="254" t="s">
        <v>801</v>
      </c>
      <c r="T160" s="255" t="s">
        <v>801</v>
      </c>
      <c r="U160" s="224">
        <v>7.1999999999999995E-2</v>
      </c>
      <c r="V160" s="224">
        <f>ROUND(E160*U160,2)</f>
        <v>1.51</v>
      </c>
      <c r="W160" s="224"/>
      <c r="X160" s="224" t="s">
        <v>272</v>
      </c>
      <c r="Y160" s="213"/>
      <c r="Z160" s="213"/>
      <c r="AA160" s="213"/>
      <c r="AB160" s="213"/>
      <c r="AC160" s="213"/>
      <c r="AD160" s="213"/>
      <c r="AE160" s="213"/>
      <c r="AF160" s="213"/>
      <c r="AG160" s="213" t="s">
        <v>416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5">
      <c r="A161" s="249">
        <v>72</v>
      </c>
      <c r="B161" s="250" t="s">
        <v>1171</v>
      </c>
      <c r="C161" s="260" t="s">
        <v>1172</v>
      </c>
      <c r="D161" s="251" t="s">
        <v>388</v>
      </c>
      <c r="E161" s="252">
        <v>3</v>
      </c>
      <c r="F161" s="253"/>
      <c r="G161" s="254">
        <f>ROUND(E161*F161,2)</f>
        <v>0</v>
      </c>
      <c r="H161" s="253"/>
      <c r="I161" s="254">
        <f>ROUND(E161*H161,2)</f>
        <v>0</v>
      </c>
      <c r="J161" s="253"/>
      <c r="K161" s="254">
        <f>ROUND(E161*J161,2)</f>
        <v>0</v>
      </c>
      <c r="L161" s="254">
        <v>21</v>
      </c>
      <c r="M161" s="254">
        <f>G161*(1+L161/100)</f>
        <v>0</v>
      </c>
      <c r="N161" s="252">
        <v>3.1E-4</v>
      </c>
      <c r="O161" s="252">
        <f>ROUND(E161*N161,2)</f>
        <v>0</v>
      </c>
      <c r="P161" s="252">
        <v>0</v>
      </c>
      <c r="Q161" s="252">
        <f>ROUND(E161*P161,2)</f>
        <v>0</v>
      </c>
      <c r="R161" s="254" t="s">
        <v>895</v>
      </c>
      <c r="S161" s="254" t="s">
        <v>801</v>
      </c>
      <c r="T161" s="255" t="s">
        <v>801</v>
      </c>
      <c r="U161" s="224">
        <v>0.20699999999999999</v>
      </c>
      <c r="V161" s="224">
        <f>ROUND(E161*U161,2)</f>
        <v>0.62</v>
      </c>
      <c r="W161" s="224"/>
      <c r="X161" s="224" t="s">
        <v>272</v>
      </c>
      <c r="Y161" s="213"/>
      <c r="Z161" s="213"/>
      <c r="AA161" s="213"/>
      <c r="AB161" s="213"/>
      <c r="AC161" s="213"/>
      <c r="AD161" s="213"/>
      <c r="AE161" s="213"/>
      <c r="AF161" s="213"/>
      <c r="AG161" s="213" t="s">
        <v>416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5">
      <c r="A162" s="249">
        <v>73</v>
      </c>
      <c r="B162" s="250" t="s">
        <v>1173</v>
      </c>
      <c r="C162" s="260" t="s">
        <v>1174</v>
      </c>
      <c r="D162" s="251" t="s">
        <v>388</v>
      </c>
      <c r="E162" s="252">
        <v>11</v>
      </c>
      <c r="F162" s="253"/>
      <c r="G162" s="254">
        <f>ROUND(E162*F162,2)</f>
        <v>0</v>
      </c>
      <c r="H162" s="253"/>
      <c r="I162" s="254">
        <f>ROUND(E162*H162,2)</f>
        <v>0</v>
      </c>
      <c r="J162" s="253"/>
      <c r="K162" s="254">
        <f>ROUND(E162*J162,2)</f>
        <v>0</v>
      </c>
      <c r="L162" s="254">
        <v>21</v>
      </c>
      <c r="M162" s="254">
        <f>G162*(1+L162/100)</f>
        <v>0</v>
      </c>
      <c r="N162" s="252">
        <v>4.8000000000000001E-4</v>
      </c>
      <c r="O162" s="252">
        <f>ROUND(E162*N162,2)</f>
        <v>0.01</v>
      </c>
      <c r="P162" s="252">
        <v>0</v>
      </c>
      <c r="Q162" s="252">
        <f>ROUND(E162*P162,2)</f>
        <v>0</v>
      </c>
      <c r="R162" s="254" t="s">
        <v>895</v>
      </c>
      <c r="S162" s="254" t="s">
        <v>801</v>
      </c>
      <c r="T162" s="255" t="s">
        <v>801</v>
      </c>
      <c r="U162" s="224">
        <v>0.22700000000000001</v>
      </c>
      <c r="V162" s="224">
        <f>ROUND(E162*U162,2)</f>
        <v>2.5</v>
      </c>
      <c r="W162" s="224"/>
      <c r="X162" s="224" t="s">
        <v>272</v>
      </c>
      <c r="Y162" s="213"/>
      <c r="Z162" s="213"/>
      <c r="AA162" s="213"/>
      <c r="AB162" s="213"/>
      <c r="AC162" s="213"/>
      <c r="AD162" s="213"/>
      <c r="AE162" s="213"/>
      <c r="AF162" s="213"/>
      <c r="AG162" s="213" t="s">
        <v>416</v>
      </c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5">
      <c r="A163" s="249">
        <v>74</v>
      </c>
      <c r="B163" s="250" t="s">
        <v>1175</v>
      </c>
      <c r="C163" s="260" t="s">
        <v>1176</v>
      </c>
      <c r="D163" s="251" t="s">
        <v>388</v>
      </c>
      <c r="E163" s="252">
        <v>8</v>
      </c>
      <c r="F163" s="253"/>
      <c r="G163" s="254">
        <f>ROUND(E163*F163,2)</f>
        <v>0</v>
      </c>
      <c r="H163" s="253"/>
      <c r="I163" s="254">
        <f>ROUND(E163*H163,2)</f>
        <v>0</v>
      </c>
      <c r="J163" s="253"/>
      <c r="K163" s="254">
        <f>ROUND(E163*J163,2)</f>
        <v>0</v>
      </c>
      <c r="L163" s="254">
        <v>21</v>
      </c>
      <c r="M163" s="254">
        <f>G163*(1+L163/100)</f>
        <v>0</v>
      </c>
      <c r="N163" s="252">
        <v>6.8000000000000005E-4</v>
      </c>
      <c r="O163" s="252">
        <f>ROUND(E163*N163,2)</f>
        <v>0.01</v>
      </c>
      <c r="P163" s="252">
        <v>0</v>
      </c>
      <c r="Q163" s="252">
        <f>ROUND(E163*P163,2)</f>
        <v>0</v>
      </c>
      <c r="R163" s="254" t="s">
        <v>895</v>
      </c>
      <c r="S163" s="254" t="s">
        <v>801</v>
      </c>
      <c r="T163" s="255" t="s">
        <v>801</v>
      </c>
      <c r="U163" s="224">
        <v>0.26900000000000002</v>
      </c>
      <c r="V163" s="224">
        <f>ROUND(E163*U163,2)</f>
        <v>2.15</v>
      </c>
      <c r="W163" s="224"/>
      <c r="X163" s="224" t="s">
        <v>272</v>
      </c>
      <c r="Y163" s="213"/>
      <c r="Z163" s="213"/>
      <c r="AA163" s="213"/>
      <c r="AB163" s="213"/>
      <c r="AC163" s="213"/>
      <c r="AD163" s="213"/>
      <c r="AE163" s="213"/>
      <c r="AF163" s="213"/>
      <c r="AG163" s="213" t="s">
        <v>416</v>
      </c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5">
      <c r="A164" s="249">
        <v>75</v>
      </c>
      <c r="B164" s="250" t="s">
        <v>1177</v>
      </c>
      <c r="C164" s="260" t="s">
        <v>1178</v>
      </c>
      <c r="D164" s="251" t="s">
        <v>388</v>
      </c>
      <c r="E164" s="252">
        <v>4</v>
      </c>
      <c r="F164" s="253"/>
      <c r="G164" s="254">
        <f>ROUND(E164*F164,2)</f>
        <v>0</v>
      </c>
      <c r="H164" s="253"/>
      <c r="I164" s="254">
        <f>ROUND(E164*H164,2)</f>
        <v>0</v>
      </c>
      <c r="J164" s="253"/>
      <c r="K164" s="254">
        <f>ROUND(E164*J164,2)</f>
        <v>0</v>
      </c>
      <c r="L164" s="254">
        <v>21</v>
      </c>
      <c r="M164" s="254">
        <f>G164*(1+L164/100)</f>
        <v>0</v>
      </c>
      <c r="N164" s="252">
        <v>1.0399999999999999E-3</v>
      </c>
      <c r="O164" s="252">
        <f>ROUND(E164*N164,2)</f>
        <v>0</v>
      </c>
      <c r="P164" s="252">
        <v>0</v>
      </c>
      <c r="Q164" s="252">
        <f>ROUND(E164*P164,2)</f>
        <v>0</v>
      </c>
      <c r="R164" s="254" t="s">
        <v>895</v>
      </c>
      <c r="S164" s="254" t="s">
        <v>801</v>
      </c>
      <c r="T164" s="255" t="s">
        <v>801</v>
      </c>
      <c r="U164" s="224">
        <v>0.35099999999999998</v>
      </c>
      <c r="V164" s="224">
        <f>ROUND(E164*U164,2)</f>
        <v>1.4</v>
      </c>
      <c r="W164" s="224"/>
      <c r="X164" s="224" t="s">
        <v>272</v>
      </c>
      <c r="Y164" s="213"/>
      <c r="Z164" s="213"/>
      <c r="AA164" s="213"/>
      <c r="AB164" s="213"/>
      <c r="AC164" s="213"/>
      <c r="AD164" s="213"/>
      <c r="AE164" s="213"/>
      <c r="AF164" s="213"/>
      <c r="AG164" s="213" t="s">
        <v>416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5">
      <c r="A165" s="249">
        <v>76</v>
      </c>
      <c r="B165" s="250" t="s">
        <v>1179</v>
      </c>
      <c r="C165" s="260" t="s">
        <v>1180</v>
      </c>
      <c r="D165" s="251" t="s">
        <v>388</v>
      </c>
      <c r="E165" s="252">
        <v>2</v>
      </c>
      <c r="F165" s="253"/>
      <c r="G165" s="254">
        <f>ROUND(E165*F165,2)</f>
        <v>0</v>
      </c>
      <c r="H165" s="253"/>
      <c r="I165" s="254">
        <f>ROUND(E165*H165,2)</f>
        <v>0</v>
      </c>
      <c r="J165" s="253"/>
      <c r="K165" s="254">
        <f>ROUND(E165*J165,2)</f>
        <v>0</v>
      </c>
      <c r="L165" s="254">
        <v>21</v>
      </c>
      <c r="M165" s="254">
        <f>G165*(1+L165/100)</f>
        <v>0</v>
      </c>
      <c r="N165" s="252">
        <v>3.6999999999999999E-4</v>
      </c>
      <c r="O165" s="252">
        <f>ROUND(E165*N165,2)</f>
        <v>0</v>
      </c>
      <c r="P165" s="252">
        <v>0</v>
      </c>
      <c r="Q165" s="252">
        <f>ROUND(E165*P165,2)</f>
        <v>0</v>
      </c>
      <c r="R165" s="254" t="s">
        <v>895</v>
      </c>
      <c r="S165" s="254" t="s">
        <v>801</v>
      </c>
      <c r="T165" s="255" t="s">
        <v>801</v>
      </c>
      <c r="U165" s="224">
        <v>0.22700000000000001</v>
      </c>
      <c r="V165" s="224">
        <f>ROUND(E165*U165,2)</f>
        <v>0.45</v>
      </c>
      <c r="W165" s="224"/>
      <c r="X165" s="224" t="s">
        <v>272</v>
      </c>
      <c r="Y165" s="213"/>
      <c r="Z165" s="213"/>
      <c r="AA165" s="213"/>
      <c r="AB165" s="213"/>
      <c r="AC165" s="213"/>
      <c r="AD165" s="213"/>
      <c r="AE165" s="213"/>
      <c r="AF165" s="213"/>
      <c r="AG165" s="213" t="s">
        <v>416</v>
      </c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5">
      <c r="A166" s="249">
        <v>77</v>
      </c>
      <c r="B166" s="250" t="s">
        <v>1181</v>
      </c>
      <c r="C166" s="260" t="s">
        <v>1182</v>
      </c>
      <c r="D166" s="251" t="s">
        <v>388</v>
      </c>
      <c r="E166" s="252">
        <v>2</v>
      </c>
      <c r="F166" s="253"/>
      <c r="G166" s="254">
        <f>ROUND(E166*F166,2)</f>
        <v>0</v>
      </c>
      <c r="H166" s="253"/>
      <c r="I166" s="254">
        <f>ROUND(E166*H166,2)</f>
        <v>0</v>
      </c>
      <c r="J166" s="253"/>
      <c r="K166" s="254">
        <f>ROUND(E166*J166,2)</f>
        <v>0</v>
      </c>
      <c r="L166" s="254">
        <v>21</v>
      </c>
      <c r="M166" s="254">
        <f>G166*(1+L166/100)</f>
        <v>0</v>
      </c>
      <c r="N166" s="252">
        <v>4.8000000000000001E-4</v>
      </c>
      <c r="O166" s="252">
        <f>ROUND(E166*N166,2)</f>
        <v>0</v>
      </c>
      <c r="P166" s="252">
        <v>0</v>
      </c>
      <c r="Q166" s="252">
        <f>ROUND(E166*P166,2)</f>
        <v>0</v>
      </c>
      <c r="R166" s="254" t="s">
        <v>895</v>
      </c>
      <c r="S166" s="254" t="s">
        <v>801</v>
      </c>
      <c r="T166" s="255" t="s">
        <v>801</v>
      </c>
      <c r="U166" s="224">
        <v>0.26900000000000002</v>
      </c>
      <c r="V166" s="224">
        <f>ROUND(E166*U166,2)</f>
        <v>0.54</v>
      </c>
      <c r="W166" s="224"/>
      <c r="X166" s="224" t="s">
        <v>272</v>
      </c>
      <c r="Y166" s="213"/>
      <c r="Z166" s="213"/>
      <c r="AA166" s="213"/>
      <c r="AB166" s="213"/>
      <c r="AC166" s="213"/>
      <c r="AD166" s="213"/>
      <c r="AE166" s="213"/>
      <c r="AF166" s="213"/>
      <c r="AG166" s="213" t="s">
        <v>416</v>
      </c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5">
      <c r="A167" s="249">
        <v>78</v>
      </c>
      <c r="B167" s="250" t="s">
        <v>1183</v>
      </c>
      <c r="C167" s="260" t="s">
        <v>1184</v>
      </c>
      <c r="D167" s="251" t="s">
        <v>388</v>
      </c>
      <c r="E167" s="252">
        <v>1</v>
      </c>
      <c r="F167" s="253"/>
      <c r="G167" s="254">
        <f>ROUND(E167*F167,2)</f>
        <v>0</v>
      </c>
      <c r="H167" s="253"/>
      <c r="I167" s="254">
        <f>ROUND(E167*H167,2)</f>
        <v>0</v>
      </c>
      <c r="J167" s="253"/>
      <c r="K167" s="254">
        <f>ROUND(E167*J167,2)</f>
        <v>0</v>
      </c>
      <c r="L167" s="254">
        <v>21</v>
      </c>
      <c r="M167" s="254">
        <f>G167*(1+L167/100)</f>
        <v>0</v>
      </c>
      <c r="N167" s="252">
        <v>9.2000000000000003E-4</v>
      </c>
      <c r="O167" s="252">
        <f>ROUND(E167*N167,2)</f>
        <v>0</v>
      </c>
      <c r="P167" s="252">
        <v>0</v>
      </c>
      <c r="Q167" s="252">
        <f>ROUND(E167*P167,2)</f>
        <v>0</v>
      </c>
      <c r="R167" s="254" t="s">
        <v>895</v>
      </c>
      <c r="S167" s="254" t="s">
        <v>801</v>
      </c>
      <c r="T167" s="255" t="s">
        <v>801</v>
      </c>
      <c r="U167" s="224">
        <v>0.35099999999999998</v>
      </c>
      <c r="V167" s="224">
        <f>ROUND(E167*U167,2)</f>
        <v>0.35</v>
      </c>
      <c r="W167" s="224"/>
      <c r="X167" s="224" t="s">
        <v>272</v>
      </c>
      <c r="Y167" s="213"/>
      <c r="Z167" s="213"/>
      <c r="AA167" s="213"/>
      <c r="AB167" s="213"/>
      <c r="AC167" s="213"/>
      <c r="AD167" s="213"/>
      <c r="AE167" s="213"/>
      <c r="AF167" s="213"/>
      <c r="AG167" s="213" t="s">
        <v>416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5">
      <c r="A168" s="249">
        <v>79</v>
      </c>
      <c r="B168" s="250" t="s">
        <v>1185</v>
      </c>
      <c r="C168" s="260" t="s">
        <v>1186</v>
      </c>
      <c r="D168" s="251" t="s">
        <v>388</v>
      </c>
      <c r="E168" s="252">
        <v>2</v>
      </c>
      <c r="F168" s="253"/>
      <c r="G168" s="254">
        <f>ROUND(E168*F168,2)</f>
        <v>0</v>
      </c>
      <c r="H168" s="253"/>
      <c r="I168" s="254">
        <f>ROUND(E168*H168,2)</f>
        <v>0</v>
      </c>
      <c r="J168" s="253"/>
      <c r="K168" s="254">
        <f>ROUND(E168*J168,2)</f>
        <v>0</v>
      </c>
      <c r="L168" s="254">
        <v>21</v>
      </c>
      <c r="M168" s="254">
        <f>G168*(1+L168/100)</f>
        <v>0</v>
      </c>
      <c r="N168" s="252">
        <v>5.0000000000000001E-4</v>
      </c>
      <c r="O168" s="252">
        <f>ROUND(E168*N168,2)</f>
        <v>0</v>
      </c>
      <c r="P168" s="252">
        <v>0</v>
      </c>
      <c r="Q168" s="252">
        <f>ROUND(E168*P168,2)</f>
        <v>0</v>
      </c>
      <c r="R168" s="254" t="s">
        <v>895</v>
      </c>
      <c r="S168" s="254" t="s">
        <v>801</v>
      </c>
      <c r="T168" s="255" t="s">
        <v>801</v>
      </c>
      <c r="U168" s="224">
        <v>0.22700000000000001</v>
      </c>
      <c r="V168" s="224">
        <f>ROUND(E168*U168,2)</f>
        <v>0.45</v>
      </c>
      <c r="W168" s="224"/>
      <c r="X168" s="224" t="s">
        <v>272</v>
      </c>
      <c r="Y168" s="213"/>
      <c r="Z168" s="213"/>
      <c r="AA168" s="213"/>
      <c r="AB168" s="213"/>
      <c r="AC168" s="213"/>
      <c r="AD168" s="213"/>
      <c r="AE168" s="213"/>
      <c r="AF168" s="213"/>
      <c r="AG168" s="213" t="s">
        <v>416</v>
      </c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5">
      <c r="A169" s="249">
        <v>80</v>
      </c>
      <c r="B169" s="250" t="s">
        <v>1187</v>
      </c>
      <c r="C169" s="260" t="s">
        <v>1188</v>
      </c>
      <c r="D169" s="251" t="s">
        <v>388</v>
      </c>
      <c r="E169" s="252">
        <v>2</v>
      </c>
      <c r="F169" s="253"/>
      <c r="G169" s="254">
        <f>ROUND(E169*F169,2)</f>
        <v>0</v>
      </c>
      <c r="H169" s="253"/>
      <c r="I169" s="254">
        <f>ROUND(E169*H169,2)</f>
        <v>0</v>
      </c>
      <c r="J169" s="253"/>
      <c r="K169" s="254">
        <f>ROUND(E169*J169,2)</f>
        <v>0</v>
      </c>
      <c r="L169" s="254">
        <v>21</v>
      </c>
      <c r="M169" s="254">
        <f>G169*(1+L169/100)</f>
        <v>0</v>
      </c>
      <c r="N169" s="252">
        <v>5.9999999999999995E-4</v>
      </c>
      <c r="O169" s="252">
        <f>ROUND(E169*N169,2)</f>
        <v>0</v>
      </c>
      <c r="P169" s="252">
        <v>0</v>
      </c>
      <c r="Q169" s="252">
        <f>ROUND(E169*P169,2)</f>
        <v>0</v>
      </c>
      <c r="R169" s="254" t="s">
        <v>895</v>
      </c>
      <c r="S169" s="254" t="s">
        <v>801</v>
      </c>
      <c r="T169" s="255" t="s">
        <v>801</v>
      </c>
      <c r="U169" s="224">
        <v>0.26900000000000002</v>
      </c>
      <c r="V169" s="224">
        <f>ROUND(E169*U169,2)</f>
        <v>0.54</v>
      </c>
      <c r="W169" s="224"/>
      <c r="X169" s="224" t="s">
        <v>272</v>
      </c>
      <c r="Y169" s="213"/>
      <c r="Z169" s="213"/>
      <c r="AA169" s="213"/>
      <c r="AB169" s="213"/>
      <c r="AC169" s="213"/>
      <c r="AD169" s="213"/>
      <c r="AE169" s="213"/>
      <c r="AF169" s="213"/>
      <c r="AG169" s="213" t="s">
        <v>416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5">
      <c r="A170" s="249">
        <v>81</v>
      </c>
      <c r="B170" s="250" t="s">
        <v>1189</v>
      </c>
      <c r="C170" s="260" t="s">
        <v>1190</v>
      </c>
      <c r="D170" s="251" t="s">
        <v>388</v>
      </c>
      <c r="E170" s="252">
        <v>1</v>
      </c>
      <c r="F170" s="253"/>
      <c r="G170" s="254">
        <f>ROUND(E170*F170,2)</f>
        <v>0</v>
      </c>
      <c r="H170" s="253"/>
      <c r="I170" s="254">
        <f>ROUND(E170*H170,2)</f>
        <v>0</v>
      </c>
      <c r="J170" s="253"/>
      <c r="K170" s="254">
        <f>ROUND(E170*J170,2)</f>
        <v>0</v>
      </c>
      <c r="L170" s="254">
        <v>21</v>
      </c>
      <c r="M170" s="254">
        <f>G170*(1+L170/100)</f>
        <v>0</v>
      </c>
      <c r="N170" s="252">
        <v>8.0000000000000004E-4</v>
      </c>
      <c r="O170" s="252">
        <f>ROUND(E170*N170,2)</f>
        <v>0</v>
      </c>
      <c r="P170" s="252">
        <v>0</v>
      </c>
      <c r="Q170" s="252">
        <f>ROUND(E170*P170,2)</f>
        <v>0</v>
      </c>
      <c r="R170" s="254" t="s">
        <v>895</v>
      </c>
      <c r="S170" s="254" t="s">
        <v>801</v>
      </c>
      <c r="T170" s="255" t="s">
        <v>801</v>
      </c>
      <c r="U170" s="224">
        <v>0.35</v>
      </c>
      <c r="V170" s="224">
        <f>ROUND(E170*U170,2)</f>
        <v>0.35</v>
      </c>
      <c r="W170" s="224"/>
      <c r="X170" s="224" t="s">
        <v>272</v>
      </c>
      <c r="Y170" s="213"/>
      <c r="Z170" s="213"/>
      <c r="AA170" s="213"/>
      <c r="AB170" s="213"/>
      <c r="AC170" s="213"/>
      <c r="AD170" s="213"/>
      <c r="AE170" s="213"/>
      <c r="AF170" s="213"/>
      <c r="AG170" s="213" t="s">
        <v>416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5">
      <c r="A171" s="249">
        <v>82</v>
      </c>
      <c r="B171" s="250" t="s">
        <v>1191</v>
      </c>
      <c r="C171" s="260" t="s">
        <v>1192</v>
      </c>
      <c r="D171" s="251" t="s">
        <v>388</v>
      </c>
      <c r="E171" s="252">
        <v>22</v>
      </c>
      <c r="F171" s="253"/>
      <c r="G171" s="254">
        <f>ROUND(E171*F171,2)</f>
        <v>0</v>
      </c>
      <c r="H171" s="253"/>
      <c r="I171" s="254">
        <f>ROUND(E171*H171,2)</f>
        <v>0</v>
      </c>
      <c r="J171" s="253"/>
      <c r="K171" s="254">
        <f>ROUND(E171*J171,2)</f>
        <v>0</v>
      </c>
      <c r="L171" s="254">
        <v>21</v>
      </c>
      <c r="M171" s="254">
        <f>G171*(1+L171/100)</f>
        <v>0</v>
      </c>
      <c r="N171" s="252">
        <v>5.0000000000000001E-4</v>
      </c>
      <c r="O171" s="252">
        <f>ROUND(E171*N171,2)</f>
        <v>0.01</v>
      </c>
      <c r="P171" s="252">
        <v>0</v>
      </c>
      <c r="Q171" s="252">
        <f>ROUND(E171*P171,2)</f>
        <v>0</v>
      </c>
      <c r="R171" s="254"/>
      <c r="S171" s="254" t="s">
        <v>414</v>
      </c>
      <c r="T171" s="255" t="s">
        <v>420</v>
      </c>
      <c r="U171" s="224">
        <v>9.2999999999999999E-2</v>
      </c>
      <c r="V171" s="224">
        <f>ROUND(E171*U171,2)</f>
        <v>2.0499999999999998</v>
      </c>
      <c r="W171" s="224"/>
      <c r="X171" s="224" t="s">
        <v>272</v>
      </c>
      <c r="Y171" s="213"/>
      <c r="Z171" s="213"/>
      <c r="AA171" s="213"/>
      <c r="AB171" s="213"/>
      <c r="AC171" s="213"/>
      <c r="AD171" s="213"/>
      <c r="AE171" s="213"/>
      <c r="AF171" s="213"/>
      <c r="AG171" s="213" t="s">
        <v>416</v>
      </c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5">
      <c r="A172" s="249">
        <v>83</v>
      </c>
      <c r="B172" s="250" t="s">
        <v>1193</v>
      </c>
      <c r="C172" s="260" t="s">
        <v>1194</v>
      </c>
      <c r="D172" s="251" t="s">
        <v>388</v>
      </c>
      <c r="E172" s="252">
        <v>1</v>
      </c>
      <c r="F172" s="253"/>
      <c r="G172" s="254">
        <f>ROUND(E172*F172,2)</f>
        <v>0</v>
      </c>
      <c r="H172" s="253"/>
      <c r="I172" s="254">
        <f>ROUND(E172*H172,2)</f>
        <v>0</v>
      </c>
      <c r="J172" s="253"/>
      <c r="K172" s="254">
        <f>ROUND(E172*J172,2)</f>
        <v>0</v>
      </c>
      <c r="L172" s="254">
        <v>21</v>
      </c>
      <c r="M172" s="254">
        <f>G172*(1+L172/100)</f>
        <v>0</v>
      </c>
      <c r="N172" s="252">
        <v>0</v>
      </c>
      <c r="O172" s="252">
        <f>ROUND(E172*N172,2)</f>
        <v>0</v>
      </c>
      <c r="P172" s="252">
        <v>0</v>
      </c>
      <c r="Q172" s="252">
        <f>ROUND(E172*P172,2)</f>
        <v>0</v>
      </c>
      <c r="R172" s="254"/>
      <c r="S172" s="254" t="s">
        <v>414</v>
      </c>
      <c r="T172" s="255" t="s">
        <v>420</v>
      </c>
      <c r="U172" s="224">
        <v>0</v>
      </c>
      <c r="V172" s="224">
        <f>ROUND(E172*U172,2)</f>
        <v>0</v>
      </c>
      <c r="W172" s="224"/>
      <c r="X172" s="224" t="s">
        <v>272</v>
      </c>
      <c r="Y172" s="213"/>
      <c r="Z172" s="213"/>
      <c r="AA172" s="213"/>
      <c r="AB172" s="213"/>
      <c r="AC172" s="213"/>
      <c r="AD172" s="213"/>
      <c r="AE172" s="213"/>
      <c r="AF172" s="213"/>
      <c r="AG172" s="213" t="s">
        <v>416</v>
      </c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5">
      <c r="A173" s="249">
        <v>84</v>
      </c>
      <c r="B173" s="250" t="s">
        <v>1195</v>
      </c>
      <c r="C173" s="260" t="s">
        <v>1196</v>
      </c>
      <c r="D173" s="251" t="s">
        <v>388</v>
      </c>
      <c r="E173" s="252">
        <v>2</v>
      </c>
      <c r="F173" s="253"/>
      <c r="G173" s="254">
        <f>ROUND(E173*F173,2)</f>
        <v>0</v>
      </c>
      <c r="H173" s="253"/>
      <c r="I173" s="254">
        <f>ROUND(E173*H173,2)</f>
        <v>0</v>
      </c>
      <c r="J173" s="253"/>
      <c r="K173" s="254">
        <f>ROUND(E173*J173,2)</f>
        <v>0</v>
      </c>
      <c r="L173" s="254">
        <v>21</v>
      </c>
      <c r="M173" s="254">
        <f>G173*(1+L173/100)</f>
        <v>0</v>
      </c>
      <c r="N173" s="252">
        <v>0</v>
      </c>
      <c r="O173" s="252">
        <f>ROUND(E173*N173,2)</f>
        <v>0</v>
      </c>
      <c r="P173" s="252">
        <v>0</v>
      </c>
      <c r="Q173" s="252">
        <f>ROUND(E173*P173,2)</f>
        <v>0</v>
      </c>
      <c r="R173" s="254"/>
      <c r="S173" s="254" t="s">
        <v>414</v>
      </c>
      <c r="T173" s="255" t="s">
        <v>420</v>
      </c>
      <c r="U173" s="224">
        <v>0</v>
      </c>
      <c r="V173" s="224">
        <f>ROUND(E173*U173,2)</f>
        <v>0</v>
      </c>
      <c r="W173" s="224"/>
      <c r="X173" s="224" t="s">
        <v>272</v>
      </c>
      <c r="Y173" s="213"/>
      <c r="Z173" s="213"/>
      <c r="AA173" s="213"/>
      <c r="AB173" s="213"/>
      <c r="AC173" s="213"/>
      <c r="AD173" s="213"/>
      <c r="AE173" s="213"/>
      <c r="AF173" s="213"/>
      <c r="AG173" s="213" t="s">
        <v>416</v>
      </c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5">
      <c r="A174" s="249">
        <v>85</v>
      </c>
      <c r="B174" s="250" t="s">
        <v>1197</v>
      </c>
      <c r="C174" s="260" t="s">
        <v>1198</v>
      </c>
      <c r="D174" s="251" t="s">
        <v>388</v>
      </c>
      <c r="E174" s="252">
        <v>2</v>
      </c>
      <c r="F174" s="253"/>
      <c r="G174" s="254">
        <f>ROUND(E174*F174,2)</f>
        <v>0</v>
      </c>
      <c r="H174" s="253"/>
      <c r="I174" s="254">
        <f>ROUND(E174*H174,2)</f>
        <v>0</v>
      </c>
      <c r="J174" s="253"/>
      <c r="K174" s="254">
        <f>ROUND(E174*J174,2)</f>
        <v>0</v>
      </c>
      <c r="L174" s="254">
        <v>21</v>
      </c>
      <c r="M174" s="254">
        <f>G174*(1+L174/100)</f>
        <v>0</v>
      </c>
      <c r="N174" s="252">
        <v>0</v>
      </c>
      <c r="O174" s="252">
        <f>ROUND(E174*N174,2)</f>
        <v>0</v>
      </c>
      <c r="P174" s="252">
        <v>0</v>
      </c>
      <c r="Q174" s="252">
        <f>ROUND(E174*P174,2)</f>
        <v>0</v>
      </c>
      <c r="R174" s="254"/>
      <c r="S174" s="254" t="s">
        <v>414</v>
      </c>
      <c r="T174" s="255" t="s">
        <v>420</v>
      </c>
      <c r="U174" s="224">
        <v>0</v>
      </c>
      <c r="V174" s="224">
        <f>ROUND(E174*U174,2)</f>
        <v>0</v>
      </c>
      <c r="W174" s="224"/>
      <c r="X174" s="224" t="s">
        <v>272</v>
      </c>
      <c r="Y174" s="213"/>
      <c r="Z174" s="213"/>
      <c r="AA174" s="213"/>
      <c r="AB174" s="213"/>
      <c r="AC174" s="213"/>
      <c r="AD174" s="213"/>
      <c r="AE174" s="213"/>
      <c r="AF174" s="213"/>
      <c r="AG174" s="213" t="s">
        <v>416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5">
      <c r="A175" s="249">
        <v>86</v>
      </c>
      <c r="B175" s="250" t="s">
        <v>1199</v>
      </c>
      <c r="C175" s="260" t="s">
        <v>1200</v>
      </c>
      <c r="D175" s="251" t="s">
        <v>388</v>
      </c>
      <c r="E175" s="252">
        <v>1</v>
      </c>
      <c r="F175" s="253"/>
      <c r="G175" s="254">
        <f>ROUND(E175*F175,2)</f>
        <v>0</v>
      </c>
      <c r="H175" s="253"/>
      <c r="I175" s="254">
        <f>ROUND(E175*H175,2)</f>
        <v>0</v>
      </c>
      <c r="J175" s="253"/>
      <c r="K175" s="254">
        <f>ROUND(E175*J175,2)</f>
        <v>0</v>
      </c>
      <c r="L175" s="254">
        <v>21</v>
      </c>
      <c r="M175" s="254">
        <f>G175*(1+L175/100)</f>
        <v>0</v>
      </c>
      <c r="N175" s="252">
        <v>0</v>
      </c>
      <c r="O175" s="252">
        <f>ROUND(E175*N175,2)</f>
        <v>0</v>
      </c>
      <c r="P175" s="252">
        <v>0</v>
      </c>
      <c r="Q175" s="252">
        <f>ROUND(E175*P175,2)</f>
        <v>0</v>
      </c>
      <c r="R175" s="254"/>
      <c r="S175" s="254" t="s">
        <v>414</v>
      </c>
      <c r="T175" s="255" t="s">
        <v>420</v>
      </c>
      <c r="U175" s="224">
        <v>0</v>
      </c>
      <c r="V175" s="224">
        <f>ROUND(E175*U175,2)</f>
        <v>0</v>
      </c>
      <c r="W175" s="224"/>
      <c r="X175" s="224" t="s">
        <v>272</v>
      </c>
      <c r="Y175" s="213"/>
      <c r="Z175" s="213"/>
      <c r="AA175" s="213"/>
      <c r="AB175" s="213"/>
      <c r="AC175" s="213"/>
      <c r="AD175" s="213"/>
      <c r="AE175" s="213"/>
      <c r="AF175" s="213"/>
      <c r="AG175" s="213" t="s">
        <v>416</v>
      </c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5">
      <c r="A176" s="249">
        <v>87</v>
      </c>
      <c r="B176" s="250" t="s">
        <v>1201</v>
      </c>
      <c r="C176" s="260" t="s">
        <v>1202</v>
      </c>
      <c r="D176" s="251" t="s">
        <v>388</v>
      </c>
      <c r="E176" s="252">
        <v>16</v>
      </c>
      <c r="F176" s="253"/>
      <c r="G176" s="254">
        <f>ROUND(E176*F176,2)</f>
        <v>0</v>
      </c>
      <c r="H176" s="253"/>
      <c r="I176" s="254">
        <f>ROUND(E176*H176,2)</f>
        <v>0</v>
      </c>
      <c r="J176" s="253"/>
      <c r="K176" s="254">
        <f>ROUND(E176*J176,2)</f>
        <v>0</v>
      </c>
      <c r="L176" s="254">
        <v>21</v>
      </c>
      <c r="M176" s="254">
        <f>G176*(1+L176/100)</f>
        <v>0</v>
      </c>
      <c r="N176" s="252">
        <v>0</v>
      </c>
      <c r="O176" s="252">
        <f>ROUND(E176*N176,2)</f>
        <v>0</v>
      </c>
      <c r="P176" s="252">
        <v>0</v>
      </c>
      <c r="Q176" s="252">
        <f>ROUND(E176*P176,2)</f>
        <v>0</v>
      </c>
      <c r="R176" s="254"/>
      <c r="S176" s="254" t="s">
        <v>414</v>
      </c>
      <c r="T176" s="255" t="s">
        <v>420</v>
      </c>
      <c r="U176" s="224">
        <v>0.08</v>
      </c>
      <c r="V176" s="224">
        <f>ROUND(E176*U176,2)</f>
        <v>1.28</v>
      </c>
      <c r="W176" s="224"/>
      <c r="X176" s="224" t="s">
        <v>272</v>
      </c>
      <c r="Y176" s="213"/>
      <c r="Z176" s="213"/>
      <c r="AA176" s="213"/>
      <c r="AB176" s="213"/>
      <c r="AC176" s="213"/>
      <c r="AD176" s="213"/>
      <c r="AE176" s="213"/>
      <c r="AF176" s="213"/>
      <c r="AG176" s="213" t="s">
        <v>416</v>
      </c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outlineLevel="1" x14ac:dyDescent="0.25">
      <c r="A177" s="249">
        <v>88</v>
      </c>
      <c r="B177" s="250" t="s">
        <v>1203</v>
      </c>
      <c r="C177" s="260" t="s">
        <v>1204</v>
      </c>
      <c r="D177" s="251" t="s">
        <v>388</v>
      </c>
      <c r="E177" s="252">
        <v>12</v>
      </c>
      <c r="F177" s="253"/>
      <c r="G177" s="254">
        <f>ROUND(E177*F177,2)</f>
        <v>0</v>
      </c>
      <c r="H177" s="253"/>
      <c r="I177" s="254">
        <f>ROUND(E177*H177,2)</f>
        <v>0</v>
      </c>
      <c r="J177" s="253"/>
      <c r="K177" s="254">
        <f>ROUND(E177*J177,2)</f>
        <v>0</v>
      </c>
      <c r="L177" s="254">
        <v>21</v>
      </c>
      <c r="M177" s="254">
        <f>G177*(1+L177/100)</f>
        <v>0</v>
      </c>
      <c r="N177" s="252">
        <v>2.3000000000000001E-4</v>
      </c>
      <c r="O177" s="252">
        <f>ROUND(E177*N177,2)</f>
        <v>0</v>
      </c>
      <c r="P177" s="252">
        <v>0</v>
      </c>
      <c r="Q177" s="252">
        <f>ROUND(E177*P177,2)</f>
        <v>0</v>
      </c>
      <c r="R177" s="254"/>
      <c r="S177" s="254" t="s">
        <v>414</v>
      </c>
      <c r="T177" s="255" t="s">
        <v>420</v>
      </c>
      <c r="U177" s="224">
        <v>0.38</v>
      </c>
      <c r="V177" s="224">
        <f>ROUND(E177*U177,2)</f>
        <v>4.5599999999999996</v>
      </c>
      <c r="W177" s="224"/>
      <c r="X177" s="224" t="s">
        <v>272</v>
      </c>
      <c r="Y177" s="213"/>
      <c r="Z177" s="213"/>
      <c r="AA177" s="213"/>
      <c r="AB177" s="213"/>
      <c r="AC177" s="213"/>
      <c r="AD177" s="213"/>
      <c r="AE177" s="213"/>
      <c r="AF177" s="213"/>
      <c r="AG177" s="213" t="s">
        <v>416</v>
      </c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5">
      <c r="A178" s="249">
        <v>89</v>
      </c>
      <c r="B178" s="250" t="s">
        <v>1205</v>
      </c>
      <c r="C178" s="260" t="s">
        <v>1206</v>
      </c>
      <c r="D178" s="251" t="s">
        <v>388</v>
      </c>
      <c r="E178" s="252">
        <v>20</v>
      </c>
      <c r="F178" s="253"/>
      <c r="G178" s="254">
        <f>ROUND(E178*F178,2)</f>
        <v>0</v>
      </c>
      <c r="H178" s="253"/>
      <c r="I178" s="254">
        <f>ROUND(E178*H178,2)</f>
        <v>0</v>
      </c>
      <c r="J178" s="253"/>
      <c r="K178" s="254">
        <f>ROUND(E178*J178,2)</f>
        <v>0</v>
      </c>
      <c r="L178" s="254">
        <v>21</v>
      </c>
      <c r="M178" s="254">
        <f>G178*(1+L178/100)</f>
        <v>0</v>
      </c>
      <c r="N178" s="252">
        <v>1E-4</v>
      </c>
      <c r="O178" s="252">
        <f>ROUND(E178*N178,2)</f>
        <v>0</v>
      </c>
      <c r="P178" s="252">
        <v>0</v>
      </c>
      <c r="Q178" s="252">
        <f>ROUND(E178*P178,2)</f>
        <v>0</v>
      </c>
      <c r="R178" s="254"/>
      <c r="S178" s="254" t="s">
        <v>414</v>
      </c>
      <c r="T178" s="255" t="s">
        <v>420</v>
      </c>
      <c r="U178" s="224">
        <v>0</v>
      </c>
      <c r="V178" s="224">
        <f>ROUND(E178*U178,2)</f>
        <v>0</v>
      </c>
      <c r="W178" s="224"/>
      <c r="X178" s="224" t="s">
        <v>529</v>
      </c>
      <c r="Y178" s="213"/>
      <c r="Z178" s="213"/>
      <c r="AA178" s="213"/>
      <c r="AB178" s="213"/>
      <c r="AC178" s="213"/>
      <c r="AD178" s="213"/>
      <c r="AE178" s="213"/>
      <c r="AF178" s="213"/>
      <c r="AG178" s="213" t="s">
        <v>802</v>
      </c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ht="30" outlineLevel="1" x14ac:dyDescent="0.25">
      <c r="A179" s="249">
        <v>90</v>
      </c>
      <c r="B179" s="250" t="s">
        <v>1207</v>
      </c>
      <c r="C179" s="260" t="s">
        <v>1208</v>
      </c>
      <c r="D179" s="251" t="s">
        <v>388</v>
      </c>
      <c r="E179" s="252">
        <v>4</v>
      </c>
      <c r="F179" s="253"/>
      <c r="G179" s="254">
        <f>ROUND(E179*F179,2)</f>
        <v>0</v>
      </c>
      <c r="H179" s="253"/>
      <c r="I179" s="254">
        <f>ROUND(E179*H179,2)</f>
        <v>0</v>
      </c>
      <c r="J179" s="253"/>
      <c r="K179" s="254">
        <f>ROUND(E179*J179,2)</f>
        <v>0</v>
      </c>
      <c r="L179" s="254">
        <v>21</v>
      </c>
      <c r="M179" s="254">
        <f>G179*(1+L179/100)</f>
        <v>0</v>
      </c>
      <c r="N179" s="252">
        <v>3.0999999999999999E-3</v>
      </c>
      <c r="O179" s="252">
        <f>ROUND(E179*N179,2)</f>
        <v>0.01</v>
      </c>
      <c r="P179" s="252">
        <v>0</v>
      </c>
      <c r="Q179" s="252">
        <f>ROUND(E179*P179,2)</f>
        <v>0</v>
      </c>
      <c r="R179" s="254" t="s">
        <v>800</v>
      </c>
      <c r="S179" s="254" t="s">
        <v>801</v>
      </c>
      <c r="T179" s="255" t="s">
        <v>801</v>
      </c>
      <c r="U179" s="224">
        <v>0</v>
      </c>
      <c r="V179" s="224">
        <f>ROUND(E179*U179,2)</f>
        <v>0</v>
      </c>
      <c r="W179" s="224"/>
      <c r="X179" s="224" t="s">
        <v>529</v>
      </c>
      <c r="Y179" s="213"/>
      <c r="Z179" s="213"/>
      <c r="AA179" s="213"/>
      <c r="AB179" s="213"/>
      <c r="AC179" s="213"/>
      <c r="AD179" s="213"/>
      <c r="AE179" s="213"/>
      <c r="AF179" s="213"/>
      <c r="AG179" s="213" t="s">
        <v>802</v>
      </c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5">
      <c r="A180" s="249">
        <v>91</v>
      </c>
      <c r="B180" s="250" t="s">
        <v>1209</v>
      </c>
      <c r="C180" s="260" t="s">
        <v>1210</v>
      </c>
      <c r="D180" s="251" t="s">
        <v>388</v>
      </c>
      <c r="E180" s="252">
        <v>1</v>
      </c>
      <c r="F180" s="253"/>
      <c r="G180" s="254">
        <f>ROUND(E180*F180,2)</f>
        <v>0</v>
      </c>
      <c r="H180" s="253"/>
      <c r="I180" s="254">
        <f>ROUND(E180*H180,2)</f>
        <v>0</v>
      </c>
      <c r="J180" s="253"/>
      <c r="K180" s="254">
        <f>ROUND(E180*J180,2)</f>
        <v>0</v>
      </c>
      <c r="L180" s="254">
        <v>21</v>
      </c>
      <c r="M180" s="254">
        <f>G180*(1+L180/100)</f>
        <v>0</v>
      </c>
      <c r="N180" s="252">
        <v>0</v>
      </c>
      <c r="O180" s="252">
        <f>ROUND(E180*N180,2)</f>
        <v>0</v>
      </c>
      <c r="P180" s="252">
        <v>0</v>
      </c>
      <c r="Q180" s="252">
        <f>ROUND(E180*P180,2)</f>
        <v>0</v>
      </c>
      <c r="R180" s="254"/>
      <c r="S180" s="254" t="s">
        <v>414</v>
      </c>
      <c r="T180" s="255" t="s">
        <v>420</v>
      </c>
      <c r="U180" s="224">
        <v>0</v>
      </c>
      <c r="V180" s="224">
        <f>ROUND(E180*U180,2)</f>
        <v>0</v>
      </c>
      <c r="W180" s="224"/>
      <c r="X180" s="224" t="s">
        <v>529</v>
      </c>
      <c r="Y180" s="213"/>
      <c r="Z180" s="213"/>
      <c r="AA180" s="213"/>
      <c r="AB180" s="213"/>
      <c r="AC180" s="213"/>
      <c r="AD180" s="213"/>
      <c r="AE180" s="213"/>
      <c r="AF180" s="213"/>
      <c r="AG180" s="213" t="s">
        <v>802</v>
      </c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ht="13" x14ac:dyDescent="0.25">
      <c r="A181" s="232" t="s">
        <v>265</v>
      </c>
      <c r="B181" s="233" t="s">
        <v>197</v>
      </c>
      <c r="C181" s="257" t="s">
        <v>198</v>
      </c>
      <c r="D181" s="234"/>
      <c r="E181" s="235"/>
      <c r="F181" s="236"/>
      <c r="G181" s="236">
        <f>SUMIF(AG182:AG199,"&lt;&gt;NOR",G182:G199)</f>
        <v>0</v>
      </c>
      <c r="H181" s="236"/>
      <c r="I181" s="236">
        <f>SUM(I182:I199)</f>
        <v>0</v>
      </c>
      <c r="J181" s="236"/>
      <c r="K181" s="236">
        <f>SUM(K182:K199)</f>
        <v>0</v>
      </c>
      <c r="L181" s="236"/>
      <c r="M181" s="236">
        <f>SUM(M182:M199)</f>
        <v>0</v>
      </c>
      <c r="N181" s="235"/>
      <c r="O181" s="235">
        <f>SUM(O182:O199)</f>
        <v>0.14999999999999997</v>
      </c>
      <c r="P181" s="235"/>
      <c r="Q181" s="235">
        <f>SUM(Q182:Q199)</f>
        <v>0</v>
      </c>
      <c r="R181" s="236"/>
      <c r="S181" s="236"/>
      <c r="T181" s="237"/>
      <c r="U181" s="231"/>
      <c r="V181" s="231">
        <f>SUM(V182:V199)</f>
        <v>19.529999999999998</v>
      </c>
      <c r="W181" s="231"/>
      <c r="X181" s="231"/>
      <c r="AG181" t="s">
        <v>266</v>
      </c>
    </row>
    <row r="182" spans="1:60" outlineLevel="1" x14ac:dyDescent="0.25">
      <c r="A182" s="242">
        <v>92</v>
      </c>
      <c r="B182" s="243" t="s">
        <v>1163</v>
      </c>
      <c r="C182" s="258" t="s">
        <v>1164</v>
      </c>
      <c r="D182" s="244" t="s">
        <v>413</v>
      </c>
      <c r="E182" s="245">
        <v>7</v>
      </c>
      <c r="F182" s="246"/>
      <c r="G182" s="247">
        <f>ROUND(E182*F182,2)</f>
        <v>0</v>
      </c>
      <c r="H182" s="246"/>
      <c r="I182" s="247">
        <f>ROUND(E182*H182,2)</f>
        <v>0</v>
      </c>
      <c r="J182" s="246"/>
      <c r="K182" s="247">
        <f>ROUND(E182*J182,2)</f>
        <v>0</v>
      </c>
      <c r="L182" s="247">
        <v>21</v>
      </c>
      <c r="M182" s="247">
        <f>G182*(1+L182/100)</f>
        <v>0</v>
      </c>
      <c r="N182" s="245">
        <v>6.8300000000000001E-3</v>
      </c>
      <c r="O182" s="245">
        <f>ROUND(E182*N182,2)</f>
        <v>0.05</v>
      </c>
      <c r="P182" s="245">
        <v>0</v>
      </c>
      <c r="Q182" s="245">
        <f>ROUND(E182*P182,2)</f>
        <v>0</v>
      </c>
      <c r="R182" s="247" t="s">
        <v>895</v>
      </c>
      <c r="S182" s="247" t="s">
        <v>801</v>
      </c>
      <c r="T182" s="248" t="s">
        <v>801</v>
      </c>
      <c r="U182" s="224">
        <v>1.29</v>
      </c>
      <c r="V182" s="224">
        <f>ROUND(E182*U182,2)</f>
        <v>9.0299999999999994</v>
      </c>
      <c r="W182" s="224"/>
      <c r="X182" s="224" t="s">
        <v>272</v>
      </c>
      <c r="Y182" s="213"/>
      <c r="Z182" s="213"/>
      <c r="AA182" s="213"/>
      <c r="AB182" s="213"/>
      <c r="AC182" s="213"/>
      <c r="AD182" s="213"/>
      <c r="AE182" s="213"/>
      <c r="AF182" s="213"/>
      <c r="AG182" s="213" t="s">
        <v>416</v>
      </c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5">
      <c r="A183" s="220"/>
      <c r="B183" s="221"/>
      <c r="C183" s="259" t="s">
        <v>1211</v>
      </c>
      <c r="D183" s="226"/>
      <c r="E183" s="227">
        <v>7</v>
      </c>
      <c r="F183" s="224"/>
      <c r="G183" s="224"/>
      <c r="H183" s="224"/>
      <c r="I183" s="224"/>
      <c r="J183" s="224"/>
      <c r="K183" s="224"/>
      <c r="L183" s="224"/>
      <c r="M183" s="224"/>
      <c r="N183" s="223"/>
      <c r="O183" s="223"/>
      <c r="P183" s="223"/>
      <c r="Q183" s="223"/>
      <c r="R183" s="224"/>
      <c r="S183" s="224"/>
      <c r="T183" s="224"/>
      <c r="U183" s="224"/>
      <c r="V183" s="224"/>
      <c r="W183" s="224"/>
      <c r="X183" s="224"/>
      <c r="Y183" s="213"/>
      <c r="Z183" s="213"/>
      <c r="AA183" s="213"/>
      <c r="AB183" s="213"/>
      <c r="AC183" s="213"/>
      <c r="AD183" s="213"/>
      <c r="AE183" s="213"/>
      <c r="AF183" s="213"/>
      <c r="AG183" s="213" t="s">
        <v>275</v>
      </c>
      <c r="AH183" s="213">
        <v>5</v>
      </c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1" x14ac:dyDescent="0.25">
      <c r="A184" s="249">
        <v>93</v>
      </c>
      <c r="B184" s="250" t="s">
        <v>1212</v>
      </c>
      <c r="C184" s="260" t="s">
        <v>1213</v>
      </c>
      <c r="D184" s="251" t="s">
        <v>388</v>
      </c>
      <c r="E184" s="252">
        <v>2</v>
      </c>
      <c r="F184" s="253"/>
      <c r="G184" s="254">
        <f>ROUND(E184*F184,2)</f>
        <v>0</v>
      </c>
      <c r="H184" s="253"/>
      <c r="I184" s="254">
        <f>ROUND(E184*H184,2)</f>
        <v>0</v>
      </c>
      <c r="J184" s="253"/>
      <c r="K184" s="254">
        <f>ROUND(E184*J184,2)</f>
        <v>0</v>
      </c>
      <c r="L184" s="254">
        <v>21</v>
      </c>
      <c r="M184" s="254">
        <f>G184*(1+L184/100)</f>
        <v>0</v>
      </c>
      <c r="N184" s="252">
        <v>2.019E-2</v>
      </c>
      <c r="O184" s="252">
        <f>ROUND(E184*N184,2)</f>
        <v>0.04</v>
      </c>
      <c r="P184" s="252">
        <v>0</v>
      </c>
      <c r="Q184" s="252">
        <f>ROUND(E184*P184,2)</f>
        <v>0</v>
      </c>
      <c r="R184" s="254" t="s">
        <v>895</v>
      </c>
      <c r="S184" s="254" t="s">
        <v>801</v>
      </c>
      <c r="T184" s="255" t="s">
        <v>801</v>
      </c>
      <c r="U184" s="224">
        <v>1.2170000000000001</v>
      </c>
      <c r="V184" s="224">
        <f>ROUND(E184*U184,2)</f>
        <v>2.4300000000000002</v>
      </c>
      <c r="W184" s="224"/>
      <c r="X184" s="224" t="s">
        <v>272</v>
      </c>
      <c r="Y184" s="213"/>
      <c r="Z184" s="213"/>
      <c r="AA184" s="213"/>
      <c r="AB184" s="213"/>
      <c r="AC184" s="213"/>
      <c r="AD184" s="213"/>
      <c r="AE184" s="213"/>
      <c r="AF184" s="213"/>
      <c r="AG184" s="213" t="s">
        <v>416</v>
      </c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5">
      <c r="A185" s="249">
        <v>94</v>
      </c>
      <c r="B185" s="250" t="s">
        <v>1165</v>
      </c>
      <c r="C185" s="260" t="s">
        <v>1166</v>
      </c>
      <c r="D185" s="251" t="s">
        <v>388</v>
      </c>
      <c r="E185" s="252">
        <v>5</v>
      </c>
      <c r="F185" s="253"/>
      <c r="G185" s="254">
        <f>ROUND(E185*F185,2)</f>
        <v>0</v>
      </c>
      <c r="H185" s="253"/>
      <c r="I185" s="254">
        <f>ROUND(E185*H185,2)</f>
        <v>0</v>
      </c>
      <c r="J185" s="253"/>
      <c r="K185" s="254">
        <f>ROUND(E185*J185,2)</f>
        <v>0</v>
      </c>
      <c r="L185" s="254">
        <v>21</v>
      </c>
      <c r="M185" s="254">
        <f>G185*(1+L185/100)</f>
        <v>0</v>
      </c>
      <c r="N185" s="252">
        <v>0</v>
      </c>
      <c r="O185" s="252">
        <f>ROUND(E185*N185,2)</f>
        <v>0</v>
      </c>
      <c r="P185" s="252">
        <v>0</v>
      </c>
      <c r="Q185" s="252">
        <f>ROUND(E185*P185,2)</f>
        <v>0</v>
      </c>
      <c r="R185" s="254" t="s">
        <v>895</v>
      </c>
      <c r="S185" s="254" t="s">
        <v>801</v>
      </c>
      <c r="T185" s="255" t="s">
        <v>801</v>
      </c>
      <c r="U185" s="224">
        <v>0.05</v>
      </c>
      <c r="V185" s="224">
        <f>ROUND(E185*U185,2)</f>
        <v>0.25</v>
      </c>
      <c r="W185" s="224"/>
      <c r="X185" s="224" t="s">
        <v>272</v>
      </c>
      <c r="Y185" s="213"/>
      <c r="Z185" s="213"/>
      <c r="AA185" s="213"/>
      <c r="AB185" s="213"/>
      <c r="AC185" s="213"/>
      <c r="AD185" s="213"/>
      <c r="AE185" s="213"/>
      <c r="AF185" s="213"/>
      <c r="AG185" s="213" t="s">
        <v>416</v>
      </c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5">
      <c r="A186" s="249">
        <v>95</v>
      </c>
      <c r="B186" s="250" t="s">
        <v>1167</v>
      </c>
      <c r="C186" s="260" t="s">
        <v>1168</v>
      </c>
      <c r="D186" s="251" t="s">
        <v>388</v>
      </c>
      <c r="E186" s="252">
        <v>1</v>
      </c>
      <c r="F186" s="253"/>
      <c r="G186" s="254">
        <f>ROUND(E186*F186,2)</f>
        <v>0</v>
      </c>
      <c r="H186" s="253"/>
      <c r="I186" s="254">
        <f>ROUND(E186*H186,2)</f>
        <v>0</v>
      </c>
      <c r="J186" s="253"/>
      <c r="K186" s="254">
        <f>ROUND(E186*J186,2)</f>
        <v>0</v>
      </c>
      <c r="L186" s="254">
        <v>21</v>
      </c>
      <c r="M186" s="254">
        <f>G186*(1+L186/100)</f>
        <v>0</v>
      </c>
      <c r="N186" s="252">
        <v>0</v>
      </c>
      <c r="O186" s="252">
        <f>ROUND(E186*N186,2)</f>
        <v>0</v>
      </c>
      <c r="P186" s="252">
        <v>0</v>
      </c>
      <c r="Q186" s="252">
        <f>ROUND(E186*P186,2)</f>
        <v>0</v>
      </c>
      <c r="R186" s="254" t="s">
        <v>895</v>
      </c>
      <c r="S186" s="254" t="s">
        <v>801</v>
      </c>
      <c r="T186" s="255" t="s">
        <v>801</v>
      </c>
      <c r="U186" s="224">
        <v>0.23</v>
      </c>
      <c r="V186" s="224">
        <f>ROUND(E186*U186,2)</f>
        <v>0.23</v>
      </c>
      <c r="W186" s="224"/>
      <c r="X186" s="224" t="s">
        <v>272</v>
      </c>
      <c r="Y186" s="213"/>
      <c r="Z186" s="213"/>
      <c r="AA186" s="213"/>
      <c r="AB186" s="213"/>
      <c r="AC186" s="213"/>
      <c r="AD186" s="213"/>
      <c r="AE186" s="213"/>
      <c r="AF186" s="213"/>
      <c r="AG186" s="213" t="s">
        <v>416</v>
      </c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5">
      <c r="A187" s="249">
        <v>96</v>
      </c>
      <c r="B187" s="250" t="s">
        <v>1175</v>
      </c>
      <c r="C187" s="260" t="s">
        <v>1176</v>
      </c>
      <c r="D187" s="251" t="s">
        <v>388</v>
      </c>
      <c r="E187" s="252">
        <v>4</v>
      </c>
      <c r="F187" s="253"/>
      <c r="G187" s="254">
        <f>ROUND(E187*F187,2)</f>
        <v>0</v>
      </c>
      <c r="H187" s="253"/>
      <c r="I187" s="254">
        <f>ROUND(E187*H187,2)</f>
        <v>0</v>
      </c>
      <c r="J187" s="253"/>
      <c r="K187" s="254">
        <f>ROUND(E187*J187,2)</f>
        <v>0</v>
      </c>
      <c r="L187" s="254">
        <v>21</v>
      </c>
      <c r="M187" s="254">
        <f>G187*(1+L187/100)</f>
        <v>0</v>
      </c>
      <c r="N187" s="252">
        <v>6.8000000000000005E-4</v>
      </c>
      <c r="O187" s="252">
        <f>ROUND(E187*N187,2)</f>
        <v>0</v>
      </c>
      <c r="P187" s="252">
        <v>0</v>
      </c>
      <c r="Q187" s="252">
        <f>ROUND(E187*P187,2)</f>
        <v>0</v>
      </c>
      <c r="R187" s="254" t="s">
        <v>895</v>
      </c>
      <c r="S187" s="254" t="s">
        <v>801</v>
      </c>
      <c r="T187" s="255" t="s">
        <v>801</v>
      </c>
      <c r="U187" s="224">
        <v>0.26900000000000002</v>
      </c>
      <c r="V187" s="224">
        <f>ROUND(E187*U187,2)</f>
        <v>1.08</v>
      </c>
      <c r="W187" s="224"/>
      <c r="X187" s="224" t="s">
        <v>272</v>
      </c>
      <c r="Y187" s="213"/>
      <c r="Z187" s="213"/>
      <c r="AA187" s="213"/>
      <c r="AB187" s="213"/>
      <c r="AC187" s="213"/>
      <c r="AD187" s="213"/>
      <c r="AE187" s="213"/>
      <c r="AF187" s="213"/>
      <c r="AG187" s="213" t="s">
        <v>416</v>
      </c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5">
      <c r="A188" s="249">
        <v>97</v>
      </c>
      <c r="B188" s="250" t="s">
        <v>1214</v>
      </c>
      <c r="C188" s="260" t="s">
        <v>1215</v>
      </c>
      <c r="D188" s="251" t="s">
        <v>388</v>
      </c>
      <c r="E188" s="252">
        <v>4</v>
      </c>
      <c r="F188" s="253"/>
      <c r="G188" s="254">
        <f>ROUND(E188*F188,2)</f>
        <v>0</v>
      </c>
      <c r="H188" s="253"/>
      <c r="I188" s="254">
        <f>ROUND(E188*H188,2)</f>
        <v>0</v>
      </c>
      <c r="J188" s="253"/>
      <c r="K188" s="254">
        <f>ROUND(E188*J188,2)</f>
        <v>0</v>
      </c>
      <c r="L188" s="254">
        <v>21</v>
      </c>
      <c r="M188" s="254">
        <f>G188*(1+L188/100)</f>
        <v>0</v>
      </c>
      <c r="N188" s="252">
        <v>1.6299999999999999E-3</v>
      </c>
      <c r="O188" s="252">
        <f>ROUND(E188*N188,2)</f>
        <v>0.01</v>
      </c>
      <c r="P188" s="252">
        <v>0</v>
      </c>
      <c r="Q188" s="252">
        <f>ROUND(E188*P188,2)</f>
        <v>0</v>
      </c>
      <c r="R188" s="254" t="s">
        <v>895</v>
      </c>
      <c r="S188" s="254" t="s">
        <v>801</v>
      </c>
      <c r="T188" s="255" t="s">
        <v>801</v>
      </c>
      <c r="U188" s="224">
        <v>0.42399999999999999</v>
      </c>
      <c r="V188" s="224">
        <f>ROUND(E188*U188,2)</f>
        <v>1.7</v>
      </c>
      <c r="W188" s="224"/>
      <c r="X188" s="224" t="s">
        <v>272</v>
      </c>
      <c r="Y188" s="213"/>
      <c r="Z188" s="213"/>
      <c r="AA188" s="213"/>
      <c r="AB188" s="213"/>
      <c r="AC188" s="213"/>
      <c r="AD188" s="213"/>
      <c r="AE188" s="213"/>
      <c r="AF188" s="213"/>
      <c r="AG188" s="213" t="s">
        <v>416</v>
      </c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5">
      <c r="A189" s="249">
        <v>98</v>
      </c>
      <c r="B189" s="250" t="s">
        <v>1187</v>
      </c>
      <c r="C189" s="260" t="s">
        <v>1188</v>
      </c>
      <c r="D189" s="251" t="s">
        <v>388</v>
      </c>
      <c r="E189" s="252">
        <v>1</v>
      </c>
      <c r="F189" s="253"/>
      <c r="G189" s="254">
        <f>ROUND(E189*F189,2)</f>
        <v>0</v>
      </c>
      <c r="H189" s="253"/>
      <c r="I189" s="254">
        <f>ROUND(E189*H189,2)</f>
        <v>0</v>
      </c>
      <c r="J189" s="253"/>
      <c r="K189" s="254">
        <f>ROUND(E189*J189,2)</f>
        <v>0</v>
      </c>
      <c r="L189" s="254">
        <v>21</v>
      </c>
      <c r="M189" s="254">
        <f>G189*(1+L189/100)</f>
        <v>0</v>
      </c>
      <c r="N189" s="252">
        <v>5.9999999999999995E-4</v>
      </c>
      <c r="O189" s="252">
        <f>ROUND(E189*N189,2)</f>
        <v>0</v>
      </c>
      <c r="P189" s="252">
        <v>0</v>
      </c>
      <c r="Q189" s="252">
        <f>ROUND(E189*P189,2)</f>
        <v>0</v>
      </c>
      <c r="R189" s="254" t="s">
        <v>895</v>
      </c>
      <c r="S189" s="254" t="s">
        <v>801</v>
      </c>
      <c r="T189" s="255" t="s">
        <v>801</v>
      </c>
      <c r="U189" s="224">
        <v>0.26900000000000002</v>
      </c>
      <c r="V189" s="224">
        <f>ROUND(E189*U189,2)</f>
        <v>0.27</v>
      </c>
      <c r="W189" s="224"/>
      <c r="X189" s="224" t="s">
        <v>272</v>
      </c>
      <c r="Y189" s="213"/>
      <c r="Z189" s="213"/>
      <c r="AA189" s="213"/>
      <c r="AB189" s="213"/>
      <c r="AC189" s="213"/>
      <c r="AD189" s="213"/>
      <c r="AE189" s="213"/>
      <c r="AF189" s="213"/>
      <c r="AG189" s="213" t="s">
        <v>416</v>
      </c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5">
      <c r="A190" s="249">
        <v>99</v>
      </c>
      <c r="B190" s="250" t="s">
        <v>1216</v>
      </c>
      <c r="C190" s="260" t="s">
        <v>1217</v>
      </c>
      <c r="D190" s="251" t="s">
        <v>388</v>
      </c>
      <c r="E190" s="252">
        <v>2</v>
      </c>
      <c r="F190" s="253"/>
      <c r="G190" s="254">
        <f>ROUND(E190*F190,2)</f>
        <v>0</v>
      </c>
      <c r="H190" s="253"/>
      <c r="I190" s="254">
        <f>ROUND(E190*H190,2)</f>
        <v>0</v>
      </c>
      <c r="J190" s="253"/>
      <c r="K190" s="254">
        <f>ROUND(E190*J190,2)</f>
        <v>0</v>
      </c>
      <c r="L190" s="254">
        <v>21</v>
      </c>
      <c r="M190" s="254">
        <f>G190*(1+L190/100)</f>
        <v>0</v>
      </c>
      <c r="N190" s="252">
        <v>2.97E-3</v>
      </c>
      <c r="O190" s="252">
        <f>ROUND(E190*N190,2)</f>
        <v>0.01</v>
      </c>
      <c r="P190" s="252">
        <v>0</v>
      </c>
      <c r="Q190" s="252">
        <f>ROUND(E190*P190,2)</f>
        <v>0</v>
      </c>
      <c r="R190" s="254" t="s">
        <v>895</v>
      </c>
      <c r="S190" s="254" t="s">
        <v>801</v>
      </c>
      <c r="T190" s="255" t="s">
        <v>801</v>
      </c>
      <c r="U190" s="224">
        <v>0.43</v>
      </c>
      <c r="V190" s="224">
        <f>ROUND(E190*U190,2)</f>
        <v>0.86</v>
      </c>
      <c r="W190" s="224"/>
      <c r="X190" s="224" t="s">
        <v>272</v>
      </c>
      <c r="Y190" s="213"/>
      <c r="Z190" s="213"/>
      <c r="AA190" s="213"/>
      <c r="AB190" s="213"/>
      <c r="AC190" s="213"/>
      <c r="AD190" s="213"/>
      <c r="AE190" s="213"/>
      <c r="AF190" s="213"/>
      <c r="AG190" s="213" t="s">
        <v>416</v>
      </c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5">
      <c r="A191" s="249">
        <v>100</v>
      </c>
      <c r="B191" s="250" t="s">
        <v>1218</v>
      </c>
      <c r="C191" s="260" t="s">
        <v>1219</v>
      </c>
      <c r="D191" s="251" t="s">
        <v>388</v>
      </c>
      <c r="E191" s="252">
        <v>1</v>
      </c>
      <c r="F191" s="253"/>
      <c r="G191" s="254">
        <f>ROUND(E191*F191,2)</f>
        <v>0</v>
      </c>
      <c r="H191" s="253"/>
      <c r="I191" s="254">
        <f>ROUND(E191*H191,2)</f>
        <v>0</v>
      </c>
      <c r="J191" s="253"/>
      <c r="K191" s="254">
        <f>ROUND(E191*J191,2)</f>
        <v>0</v>
      </c>
      <c r="L191" s="254">
        <v>21</v>
      </c>
      <c r="M191" s="254">
        <f>G191*(1+L191/100)</f>
        <v>0</v>
      </c>
      <c r="N191" s="252">
        <v>0</v>
      </c>
      <c r="O191" s="252">
        <f>ROUND(E191*N191,2)</f>
        <v>0</v>
      </c>
      <c r="P191" s="252">
        <v>0</v>
      </c>
      <c r="Q191" s="252">
        <f>ROUND(E191*P191,2)</f>
        <v>0</v>
      </c>
      <c r="R191" s="254"/>
      <c r="S191" s="254" t="s">
        <v>414</v>
      </c>
      <c r="T191" s="255" t="s">
        <v>420</v>
      </c>
      <c r="U191" s="224">
        <v>0</v>
      </c>
      <c r="V191" s="224">
        <f>ROUND(E191*U191,2)</f>
        <v>0</v>
      </c>
      <c r="W191" s="224"/>
      <c r="X191" s="224" t="s">
        <v>272</v>
      </c>
      <c r="Y191" s="213"/>
      <c r="Z191" s="213"/>
      <c r="AA191" s="213"/>
      <c r="AB191" s="213"/>
      <c r="AC191" s="213"/>
      <c r="AD191" s="213"/>
      <c r="AE191" s="213"/>
      <c r="AF191" s="213"/>
      <c r="AG191" s="213" t="s">
        <v>416</v>
      </c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5">
      <c r="A192" s="249">
        <v>101</v>
      </c>
      <c r="B192" s="250" t="s">
        <v>1220</v>
      </c>
      <c r="C192" s="260" t="s">
        <v>1221</v>
      </c>
      <c r="D192" s="251" t="s">
        <v>388</v>
      </c>
      <c r="E192" s="252">
        <v>1</v>
      </c>
      <c r="F192" s="253"/>
      <c r="G192" s="254">
        <f>ROUND(E192*F192,2)</f>
        <v>0</v>
      </c>
      <c r="H192" s="253"/>
      <c r="I192" s="254">
        <f>ROUND(E192*H192,2)</f>
        <v>0</v>
      </c>
      <c r="J192" s="253"/>
      <c r="K192" s="254">
        <f>ROUND(E192*J192,2)</f>
        <v>0</v>
      </c>
      <c r="L192" s="254">
        <v>21</v>
      </c>
      <c r="M192" s="254">
        <f>G192*(1+L192/100)</f>
        <v>0</v>
      </c>
      <c r="N192" s="252">
        <v>0</v>
      </c>
      <c r="O192" s="252">
        <f>ROUND(E192*N192,2)</f>
        <v>0</v>
      </c>
      <c r="P192" s="252">
        <v>0</v>
      </c>
      <c r="Q192" s="252">
        <f>ROUND(E192*P192,2)</f>
        <v>0</v>
      </c>
      <c r="R192" s="254"/>
      <c r="S192" s="254" t="s">
        <v>414</v>
      </c>
      <c r="T192" s="255" t="s">
        <v>420</v>
      </c>
      <c r="U192" s="224">
        <v>0</v>
      </c>
      <c r="V192" s="224">
        <f>ROUND(E192*U192,2)</f>
        <v>0</v>
      </c>
      <c r="W192" s="224"/>
      <c r="X192" s="224" t="s">
        <v>272</v>
      </c>
      <c r="Y192" s="213"/>
      <c r="Z192" s="213"/>
      <c r="AA192" s="213"/>
      <c r="AB192" s="213"/>
      <c r="AC192" s="213"/>
      <c r="AD192" s="213"/>
      <c r="AE192" s="213"/>
      <c r="AF192" s="213"/>
      <c r="AG192" s="213" t="s">
        <v>416</v>
      </c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5">
      <c r="A193" s="249">
        <v>102</v>
      </c>
      <c r="B193" s="250" t="s">
        <v>1201</v>
      </c>
      <c r="C193" s="260" t="s">
        <v>1202</v>
      </c>
      <c r="D193" s="251" t="s">
        <v>388</v>
      </c>
      <c r="E193" s="252">
        <v>8</v>
      </c>
      <c r="F193" s="253"/>
      <c r="G193" s="254">
        <f>ROUND(E193*F193,2)</f>
        <v>0</v>
      </c>
      <c r="H193" s="253"/>
      <c r="I193" s="254">
        <f>ROUND(E193*H193,2)</f>
        <v>0</v>
      </c>
      <c r="J193" s="253"/>
      <c r="K193" s="254">
        <f>ROUND(E193*J193,2)</f>
        <v>0</v>
      </c>
      <c r="L193" s="254">
        <v>21</v>
      </c>
      <c r="M193" s="254">
        <f>G193*(1+L193/100)</f>
        <v>0</v>
      </c>
      <c r="N193" s="252">
        <v>0</v>
      </c>
      <c r="O193" s="252">
        <f>ROUND(E193*N193,2)</f>
        <v>0</v>
      </c>
      <c r="P193" s="252">
        <v>0</v>
      </c>
      <c r="Q193" s="252">
        <f>ROUND(E193*P193,2)</f>
        <v>0</v>
      </c>
      <c r="R193" s="254"/>
      <c r="S193" s="254" t="s">
        <v>414</v>
      </c>
      <c r="T193" s="255" t="s">
        <v>420</v>
      </c>
      <c r="U193" s="224">
        <v>0.08</v>
      </c>
      <c r="V193" s="224">
        <f>ROUND(E193*U193,2)</f>
        <v>0.64</v>
      </c>
      <c r="W193" s="224"/>
      <c r="X193" s="224" t="s">
        <v>272</v>
      </c>
      <c r="Y193" s="213"/>
      <c r="Z193" s="213"/>
      <c r="AA193" s="213"/>
      <c r="AB193" s="213"/>
      <c r="AC193" s="213"/>
      <c r="AD193" s="213"/>
      <c r="AE193" s="213"/>
      <c r="AF193" s="213"/>
      <c r="AG193" s="213" t="s">
        <v>416</v>
      </c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5">
      <c r="A194" s="249">
        <v>103</v>
      </c>
      <c r="B194" s="250" t="s">
        <v>1203</v>
      </c>
      <c r="C194" s="260" t="s">
        <v>1204</v>
      </c>
      <c r="D194" s="251" t="s">
        <v>388</v>
      </c>
      <c r="E194" s="252">
        <v>8</v>
      </c>
      <c r="F194" s="253"/>
      <c r="G194" s="254">
        <f>ROUND(E194*F194,2)</f>
        <v>0</v>
      </c>
      <c r="H194" s="253"/>
      <c r="I194" s="254">
        <f>ROUND(E194*H194,2)</f>
        <v>0</v>
      </c>
      <c r="J194" s="253"/>
      <c r="K194" s="254">
        <f>ROUND(E194*J194,2)</f>
        <v>0</v>
      </c>
      <c r="L194" s="254">
        <v>21</v>
      </c>
      <c r="M194" s="254">
        <f>G194*(1+L194/100)</f>
        <v>0</v>
      </c>
      <c r="N194" s="252">
        <v>2.3000000000000001E-4</v>
      </c>
      <c r="O194" s="252">
        <f>ROUND(E194*N194,2)</f>
        <v>0</v>
      </c>
      <c r="P194" s="252">
        <v>0</v>
      </c>
      <c r="Q194" s="252">
        <f>ROUND(E194*P194,2)</f>
        <v>0</v>
      </c>
      <c r="R194" s="254"/>
      <c r="S194" s="254" t="s">
        <v>414</v>
      </c>
      <c r="T194" s="255" t="s">
        <v>420</v>
      </c>
      <c r="U194" s="224">
        <v>0.38</v>
      </c>
      <c r="V194" s="224">
        <f>ROUND(E194*U194,2)</f>
        <v>3.04</v>
      </c>
      <c r="W194" s="224"/>
      <c r="X194" s="224" t="s">
        <v>272</v>
      </c>
      <c r="Y194" s="213"/>
      <c r="Z194" s="213"/>
      <c r="AA194" s="213"/>
      <c r="AB194" s="213"/>
      <c r="AC194" s="213"/>
      <c r="AD194" s="213"/>
      <c r="AE194" s="213"/>
      <c r="AF194" s="213"/>
      <c r="AG194" s="213" t="s">
        <v>416</v>
      </c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5">
      <c r="A195" s="249">
        <v>104</v>
      </c>
      <c r="B195" s="250" t="s">
        <v>1205</v>
      </c>
      <c r="C195" s="260" t="s">
        <v>1206</v>
      </c>
      <c r="D195" s="251" t="s">
        <v>388</v>
      </c>
      <c r="E195" s="252">
        <v>5</v>
      </c>
      <c r="F195" s="253"/>
      <c r="G195" s="254">
        <f>ROUND(E195*F195,2)</f>
        <v>0</v>
      </c>
      <c r="H195" s="253"/>
      <c r="I195" s="254">
        <f>ROUND(E195*H195,2)</f>
        <v>0</v>
      </c>
      <c r="J195" s="253"/>
      <c r="K195" s="254">
        <f>ROUND(E195*J195,2)</f>
        <v>0</v>
      </c>
      <c r="L195" s="254">
        <v>21</v>
      </c>
      <c r="M195" s="254">
        <f>G195*(1+L195/100)</f>
        <v>0</v>
      </c>
      <c r="N195" s="252">
        <v>1E-4</v>
      </c>
      <c r="O195" s="252">
        <f>ROUND(E195*N195,2)</f>
        <v>0</v>
      </c>
      <c r="P195" s="252">
        <v>0</v>
      </c>
      <c r="Q195" s="252">
        <f>ROUND(E195*P195,2)</f>
        <v>0</v>
      </c>
      <c r="R195" s="254"/>
      <c r="S195" s="254" t="s">
        <v>414</v>
      </c>
      <c r="T195" s="255" t="s">
        <v>420</v>
      </c>
      <c r="U195" s="224">
        <v>0</v>
      </c>
      <c r="V195" s="224">
        <f>ROUND(E195*U195,2)</f>
        <v>0</v>
      </c>
      <c r="W195" s="224"/>
      <c r="X195" s="224" t="s">
        <v>529</v>
      </c>
      <c r="Y195" s="213"/>
      <c r="Z195" s="213"/>
      <c r="AA195" s="213"/>
      <c r="AB195" s="213"/>
      <c r="AC195" s="213"/>
      <c r="AD195" s="213"/>
      <c r="AE195" s="213"/>
      <c r="AF195" s="213"/>
      <c r="AG195" s="213" t="s">
        <v>802</v>
      </c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outlineLevel="1" x14ac:dyDescent="0.25">
      <c r="A196" s="249">
        <v>105</v>
      </c>
      <c r="B196" s="250" t="s">
        <v>1222</v>
      </c>
      <c r="C196" s="260" t="s">
        <v>1223</v>
      </c>
      <c r="D196" s="251" t="s">
        <v>388</v>
      </c>
      <c r="E196" s="252">
        <v>4</v>
      </c>
      <c r="F196" s="253"/>
      <c r="G196" s="254">
        <f>ROUND(E196*F196,2)</f>
        <v>0</v>
      </c>
      <c r="H196" s="253"/>
      <c r="I196" s="254">
        <f>ROUND(E196*H196,2)</f>
        <v>0</v>
      </c>
      <c r="J196" s="253"/>
      <c r="K196" s="254">
        <f>ROUND(E196*J196,2)</f>
        <v>0</v>
      </c>
      <c r="L196" s="254">
        <v>21</v>
      </c>
      <c r="M196" s="254">
        <f>G196*(1+L196/100)</f>
        <v>0</v>
      </c>
      <c r="N196" s="252">
        <v>4.8999999999999998E-3</v>
      </c>
      <c r="O196" s="252">
        <f>ROUND(E196*N196,2)</f>
        <v>0.02</v>
      </c>
      <c r="P196" s="252">
        <v>0</v>
      </c>
      <c r="Q196" s="252">
        <f>ROUND(E196*P196,2)</f>
        <v>0</v>
      </c>
      <c r="R196" s="254"/>
      <c r="S196" s="254" t="s">
        <v>414</v>
      </c>
      <c r="T196" s="255" t="s">
        <v>420</v>
      </c>
      <c r="U196" s="224">
        <v>0</v>
      </c>
      <c r="V196" s="224">
        <f>ROUND(E196*U196,2)</f>
        <v>0</v>
      </c>
      <c r="W196" s="224"/>
      <c r="X196" s="224" t="s">
        <v>529</v>
      </c>
      <c r="Y196" s="213"/>
      <c r="Z196" s="213"/>
      <c r="AA196" s="213"/>
      <c r="AB196" s="213"/>
      <c r="AC196" s="213"/>
      <c r="AD196" s="213"/>
      <c r="AE196" s="213"/>
      <c r="AF196" s="213"/>
      <c r="AG196" s="213" t="s">
        <v>802</v>
      </c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ht="30" outlineLevel="1" x14ac:dyDescent="0.25">
      <c r="A197" s="249">
        <v>106</v>
      </c>
      <c r="B197" s="250" t="s">
        <v>1207</v>
      </c>
      <c r="C197" s="260" t="s">
        <v>1208</v>
      </c>
      <c r="D197" s="251" t="s">
        <v>388</v>
      </c>
      <c r="E197" s="252">
        <v>7</v>
      </c>
      <c r="F197" s="253"/>
      <c r="G197" s="254">
        <f>ROUND(E197*F197,2)</f>
        <v>0</v>
      </c>
      <c r="H197" s="253"/>
      <c r="I197" s="254">
        <f>ROUND(E197*H197,2)</f>
        <v>0</v>
      </c>
      <c r="J197" s="253"/>
      <c r="K197" s="254">
        <f>ROUND(E197*J197,2)</f>
        <v>0</v>
      </c>
      <c r="L197" s="254">
        <v>21</v>
      </c>
      <c r="M197" s="254">
        <f>G197*(1+L197/100)</f>
        <v>0</v>
      </c>
      <c r="N197" s="252">
        <v>3.0999999999999999E-3</v>
      </c>
      <c r="O197" s="252">
        <f>ROUND(E197*N197,2)</f>
        <v>0.02</v>
      </c>
      <c r="P197" s="252">
        <v>0</v>
      </c>
      <c r="Q197" s="252">
        <f>ROUND(E197*P197,2)</f>
        <v>0</v>
      </c>
      <c r="R197" s="254" t="s">
        <v>800</v>
      </c>
      <c r="S197" s="254" t="s">
        <v>801</v>
      </c>
      <c r="T197" s="255" t="s">
        <v>801</v>
      </c>
      <c r="U197" s="224">
        <v>0</v>
      </c>
      <c r="V197" s="224">
        <f>ROUND(E197*U197,2)</f>
        <v>0</v>
      </c>
      <c r="W197" s="224"/>
      <c r="X197" s="224" t="s">
        <v>529</v>
      </c>
      <c r="Y197" s="213"/>
      <c r="Z197" s="213"/>
      <c r="AA197" s="213"/>
      <c r="AB197" s="213"/>
      <c r="AC197" s="213"/>
      <c r="AD197" s="213"/>
      <c r="AE197" s="213"/>
      <c r="AF197" s="213"/>
      <c r="AG197" s="213" t="s">
        <v>802</v>
      </c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5">
      <c r="A198" s="242">
        <v>107</v>
      </c>
      <c r="B198" s="243" t="s">
        <v>1209</v>
      </c>
      <c r="C198" s="258" t="s">
        <v>1210</v>
      </c>
      <c r="D198" s="244" t="s">
        <v>388</v>
      </c>
      <c r="E198" s="245">
        <v>1</v>
      </c>
      <c r="F198" s="246"/>
      <c r="G198" s="247">
        <f>ROUND(E198*F198,2)</f>
        <v>0</v>
      </c>
      <c r="H198" s="246"/>
      <c r="I198" s="247">
        <f>ROUND(E198*H198,2)</f>
        <v>0</v>
      </c>
      <c r="J198" s="246"/>
      <c r="K198" s="247">
        <f>ROUND(E198*J198,2)</f>
        <v>0</v>
      </c>
      <c r="L198" s="247">
        <v>21</v>
      </c>
      <c r="M198" s="247">
        <f>G198*(1+L198/100)</f>
        <v>0</v>
      </c>
      <c r="N198" s="245">
        <v>0</v>
      </c>
      <c r="O198" s="245">
        <f>ROUND(E198*N198,2)</f>
        <v>0</v>
      </c>
      <c r="P198" s="245">
        <v>0</v>
      </c>
      <c r="Q198" s="245">
        <f>ROUND(E198*P198,2)</f>
        <v>0</v>
      </c>
      <c r="R198" s="247"/>
      <c r="S198" s="247" t="s">
        <v>414</v>
      </c>
      <c r="T198" s="248" t="s">
        <v>420</v>
      </c>
      <c r="U198" s="224">
        <v>0</v>
      </c>
      <c r="V198" s="224">
        <f>ROUND(E198*U198,2)</f>
        <v>0</v>
      </c>
      <c r="W198" s="224"/>
      <c r="X198" s="224" t="s">
        <v>529</v>
      </c>
      <c r="Y198" s="213"/>
      <c r="Z198" s="213"/>
      <c r="AA198" s="213"/>
      <c r="AB198" s="213"/>
      <c r="AC198" s="213"/>
      <c r="AD198" s="213"/>
      <c r="AE198" s="213"/>
      <c r="AF198" s="213"/>
      <c r="AG198" s="213" t="s">
        <v>802</v>
      </c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5">
      <c r="A199" s="220">
        <v>108</v>
      </c>
      <c r="B199" s="221" t="s">
        <v>1224</v>
      </c>
      <c r="C199" s="270" t="s">
        <v>1225</v>
      </c>
      <c r="D199" s="222" t="s">
        <v>0</v>
      </c>
      <c r="E199" s="265"/>
      <c r="F199" s="225"/>
      <c r="G199" s="224">
        <f>ROUND(E199*F199,2)</f>
        <v>0</v>
      </c>
      <c r="H199" s="225"/>
      <c r="I199" s="224">
        <f>ROUND(E199*H199,2)</f>
        <v>0</v>
      </c>
      <c r="J199" s="225"/>
      <c r="K199" s="224">
        <f>ROUND(E199*J199,2)</f>
        <v>0</v>
      </c>
      <c r="L199" s="224">
        <v>21</v>
      </c>
      <c r="M199" s="224">
        <f>G199*(1+L199/100)</f>
        <v>0</v>
      </c>
      <c r="N199" s="223">
        <v>0</v>
      </c>
      <c r="O199" s="223">
        <f>ROUND(E199*N199,2)</f>
        <v>0</v>
      </c>
      <c r="P199" s="223">
        <v>0</v>
      </c>
      <c r="Q199" s="223">
        <f>ROUND(E199*P199,2)</f>
        <v>0</v>
      </c>
      <c r="R199" s="224" t="s">
        <v>895</v>
      </c>
      <c r="S199" s="224" t="s">
        <v>801</v>
      </c>
      <c r="T199" s="224" t="s">
        <v>801</v>
      </c>
      <c r="U199" s="224">
        <v>0</v>
      </c>
      <c r="V199" s="224">
        <f>ROUND(E199*U199,2)</f>
        <v>0</v>
      </c>
      <c r="W199" s="224"/>
      <c r="X199" s="224" t="s">
        <v>156</v>
      </c>
      <c r="Y199" s="213"/>
      <c r="Z199" s="213"/>
      <c r="AA199" s="213"/>
      <c r="AB199" s="213"/>
      <c r="AC199" s="213"/>
      <c r="AD199" s="213"/>
      <c r="AE199" s="213"/>
      <c r="AF199" s="213"/>
      <c r="AG199" s="213" t="s">
        <v>825</v>
      </c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ht="13" x14ac:dyDescent="0.25">
      <c r="A200" s="232" t="s">
        <v>265</v>
      </c>
      <c r="B200" s="233" t="s">
        <v>199</v>
      </c>
      <c r="C200" s="257" t="s">
        <v>200</v>
      </c>
      <c r="D200" s="234"/>
      <c r="E200" s="235"/>
      <c r="F200" s="236"/>
      <c r="G200" s="236">
        <f>SUMIF(AG201:AG205,"&lt;&gt;NOR",G201:G205)</f>
        <v>0</v>
      </c>
      <c r="H200" s="236"/>
      <c r="I200" s="236">
        <f>SUM(I201:I205)</f>
        <v>0</v>
      </c>
      <c r="J200" s="236"/>
      <c r="K200" s="236">
        <f>SUM(K201:K205)</f>
        <v>0</v>
      </c>
      <c r="L200" s="236"/>
      <c r="M200" s="236">
        <f>SUM(M201:M205)</f>
        <v>0</v>
      </c>
      <c r="N200" s="235"/>
      <c r="O200" s="235">
        <f>SUM(O201:O205)</f>
        <v>0.72000000000000008</v>
      </c>
      <c r="P200" s="235"/>
      <c r="Q200" s="235">
        <f>SUM(Q201:Q205)</f>
        <v>0</v>
      </c>
      <c r="R200" s="236"/>
      <c r="S200" s="236"/>
      <c r="T200" s="237"/>
      <c r="U200" s="231"/>
      <c r="V200" s="231">
        <f>SUM(V201:V205)</f>
        <v>21.36</v>
      </c>
      <c r="W200" s="231"/>
      <c r="X200" s="231"/>
      <c r="AG200" t="s">
        <v>266</v>
      </c>
    </row>
    <row r="201" spans="1:60" ht="30" outlineLevel="1" x14ac:dyDescent="0.25">
      <c r="A201" s="249">
        <v>109</v>
      </c>
      <c r="B201" s="250" t="s">
        <v>1226</v>
      </c>
      <c r="C201" s="260" t="s">
        <v>1227</v>
      </c>
      <c r="D201" s="251" t="s">
        <v>388</v>
      </c>
      <c r="E201" s="252">
        <v>2</v>
      </c>
      <c r="F201" s="253"/>
      <c r="G201" s="254">
        <f>ROUND(E201*F201,2)</f>
        <v>0</v>
      </c>
      <c r="H201" s="253"/>
      <c r="I201" s="254">
        <f>ROUND(E201*H201,2)</f>
        <v>0</v>
      </c>
      <c r="J201" s="253"/>
      <c r="K201" s="254">
        <f>ROUND(E201*J201,2)</f>
        <v>0</v>
      </c>
      <c r="L201" s="254">
        <v>21</v>
      </c>
      <c r="M201" s="254">
        <f>G201*(1+L201/100)</f>
        <v>0</v>
      </c>
      <c r="N201" s="252">
        <v>1.4290000000000001E-2</v>
      </c>
      <c r="O201" s="252">
        <f>ROUND(E201*N201,2)</f>
        <v>0.03</v>
      </c>
      <c r="P201" s="252">
        <v>0</v>
      </c>
      <c r="Q201" s="252">
        <f>ROUND(E201*P201,2)</f>
        <v>0</v>
      </c>
      <c r="R201" s="254" t="s">
        <v>895</v>
      </c>
      <c r="S201" s="254" t="s">
        <v>801</v>
      </c>
      <c r="T201" s="255" t="s">
        <v>801</v>
      </c>
      <c r="U201" s="224">
        <v>0.86299999999999999</v>
      </c>
      <c r="V201" s="224">
        <f>ROUND(E201*U201,2)</f>
        <v>1.73</v>
      </c>
      <c r="W201" s="224"/>
      <c r="X201" s="224" t="s">
        <v>272</v>
      </c>
      <c r="Y201" s="213"/>
      <c r="Z201" s="213"/>
      <c r="AA201" s="213"/>
      <c r="AB201" s="213"/>
      <c r="AC201" s="213"/>
      <c r="AD201" s="213"/>
      <c r="AE201" s="213"/>
      <c r="AF201" s="213"/>
      <c r="AG201" s="213" t="s">
        <v>416</v>
      </c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ht="30" outlineLevel="1" x14ac:dyDescent="0.25">
      <c r="A202" s="249">
        <v>110</v>
      </c>
      <c r="B202" s="250" t="s">
        <v>1228</v>
      </c>
      <c r="C202" s="260" t="s">
        <v>1229</v>
      </c>
      <c r="D202" s="251" t="s">
        <v>388</v>
      </c>
      <c r="E202" s="252">
        <v>3</v>
      </c>
      <c r="F202" s="253"/>
      <c r="G202" s="254">
        <f>ROUND(E202*F202,2)</f>
        <v>0</v>
      </c>
      <c r="H202" s="253"/>
      <c r="I202" s="254">
        <f>ROUND(E202*H202,2)</f>
        <v>0</v>
      </c>
      <c r="J202" s="253"/>
      <c r="K202" s="254">
        <f>ROUND(E202*J202,2)</f>
        <v>0</v>
      </c>
      <c r="L202" s="254">
        <v>21</v>
      </c>
      <c r="M202" s="254">
        <f>G202*(1+L202/100)</f>
        <v>0</v>
      </c>
      <c r="N202" s="252">
        <v>1.787E-2</v>
      </c>
      <c r="O202" s="252">
        <f>ROUND(E202*N202,2)</f>
        <v>0.05</v>
      </c>
      <c r="P202" s="252">
        <v>0</v>
      </c>
      <c r="Q202" s="252">
        <f>ROUND(E202*P202,2)</f>
        <v>0</v>
      </c>
      <c r="R202" s="254" t="s">
        <v>895</v>
      </c>
      <c r="S202" s="254" t="s">
        <v>801</v>
      </c>
      <c r="T202" s="255" t="s">
        <v>801</v>
      </c>
      <c r="U202" s="224">
        <v>0.86699999999999999</v>
      </c>
      <c r="V202" s="224">
        <f>ROUND(E202*U202,2)</f>
        <v>2.6</v>
      </c>
      <c r="W202" s="224"/>
      <c r="X202" s="224" t="s">
        <v>272</v>
      </c>
      <c r="Y202" s="213"/>
      <c r="Z202" s="213"/>
      <c r="AA202" s="213"/>
      <c r="AB202" s="213"/>
      <c r="AC202" s="213"/>
      <c r="AD202" s="213"/>
      <c r="AE202" s="213"/>
      <c r="AF202" s="213"/>
      <c r="AG202" s="213" t="s">
        <v>416</v>
      </c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ht="30" outlineLevel="1" x14ac:dyDescent="0.25">
      <c r="A203" s="249">
        <v>111</v>
      </c>
      <c r="B203" s="250" t="s">
        <v>1230</v>
      </c>
      <c r="C203" s="260" t="s">
        <v>1231</v>
      </c>
      <c r="D203" s="251" t="s">
        <v>388</v>
      </c>
      <c r="E203" s="252">
        <v>1</v>
      </c>
      <c r="F203" s="253"/>
      <c r="G203" s="254">
        <f>ROUND(E203*F203,2)</f>
        <v>0</v>
      </c>
      <c r="H203" s="253"/>
      <c r="I203" s="254">
        <f>ROUND(E203*H203,2)</f>
        <v>0</v>
      </c>
      <c r="J203" s="253"/>
      <c r="K203" s="254">
        <f>ROUND(E203*J203,2)</f>
        <v>0</v>
      </c>
      <c r="L203" s="254">
        <v>21</v>
      </c>
      <c r="M203" s="254">
        <f>G203*(1+L203/100)</f>
        <v>0</v>
      </c>
      <c r="N203" s="252">
        <v>3.0630000000000001E-2</v>
      </c>
      <c r="O203" s="252">
        <f>ROUND(E203*N203,2)</f>
        <v>0.03</v>
      </c>
      <c r="P203" s="252">
        <v>0</v>
      </c>
      <c r="Q203" s="252">
        <f>ROUND(E203*P203,2)</f>
        <v>0</v>
      </c>
      <c r="R203" s="254" t="s">
        <v>895</v>
      </c>
      <c r="S203" s="254" t="s">
        <v>801</v>
      </c>
      <c r="T203" s="255" t="s">
        <v>801</v>
      </c>
      <c r="U203" s="224">
        <v>1</v>
      </c>
      <c r="V203" s="224">
        <f>ROUND(E203*U203,2)</f>
        <v>1</v>
      </c>
      <c r="W203" s="224"/>
      <c r="X203" s="224" t="s">
        <v>272</v>
      </c>
      <c r="Y203" s="213"/>
      <c r="Z203" s="213"/>
      <c r="AA203" s="213"/>
      <c r="AB203" s="213"/>
      <c r="AC203" s="213"/>
      <c r="AD203" s="213"/>
      <c r="AE203" s="213"/>
      <c r="AF203" s="213"/>
      <c r="AG203" s="213" t="s">
        <v>416</v>
      </c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ht="30" outlineLevel="1" x14ac:dyDescent="0.25">
      <c r="A204" s="249">
        <v>112</v>
      </c>
      <c r="B204" s="250" t="s">
        <v>1232</v>
      </c>
      <c r="C204" s="260" t="s">
        <v>1233</v>
      </c>
      <c r="D204" s="251" t="s">
        <v>388</v>
      </c>
      <c r="E204" s="252">
        <v>12</v>
      </c>
      <c r="F204" s="253"/>
      <c r="G204" s="254">
        <f>ROUND(E204*F204,2)</f>
        <v>0</v>
      </c>
      <c r="H204" s="253"/>
      <c r="I204" s="254">
        <f>ROUND(E204*H204,2)</f>
        <v>0</v>
      </c>
      <c r="J204" s="253"/>
      <c r="K204" s="254">
        <f>ROUND(E204*J204,2)</f>
        <v>0</v>
      </c>
      <c r="L204" s="254">
        <v>21</v>
      </c>
      <c r="M204" s="254">
        <f>G204*(1+L204/100)</f>
        <v>0</v>
      </c>
      <c r="N204" s="252">
        <v>3.6600000000000001E-2</v>
      </c>
      <c r="O204" s="252">
        <f>ROUND(E204*N204,2)</f>
        <v>0.44</v>
      </c>
      <c r="P204" s="252">
        <v>0</v>
      </c>
      <c r="Q204" s="252">
        <f>ROUND(E204*P204,2)</f>
        <v>0</v>
      </c>
      <c r="R204" s="254" t="s">
        <v>895</v>
      </c>
      <c r="S204" s="254" t="s">
        <v>801</v>
      </c>
      <c r="T204" s="255" t="s">
        <v>801</v>
      </c>
      <c r="U204" s="224">
        <v>1</v>
      </c>
      <c r="V204" s="224">
        <f>ROUND(E204*U204,2)</f>
        <v>12</v>
      </c>
      <c r="W204" s="224"/>
      <c r="X204" s="224" t="s">
        <v>272</v>
      </c>
      <c r="Y204" s="213"/>
      <c r="Z204" s="213"/>
      <c r="AA204" s="213"/>
      <c r="AB204" s="213"/>
      <c r="AC204" s="213"/>
      <c r="AD204" s="213"/>
      <c r="AE204" s="213"/>
      <c r="AF204" s="213"/>
      <c r="AG204" s="213" t="s">
        <v>416</v>
      </c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ht="30" outlineLevel="1" x14ac:dyDescent="0.25">
      <c r="A205" s="249">
        <v>113</v>
      </c>
      <c r="B205" s="250" t="s">
        <v>1234</v>
      </c>
      <c r="C205" s="260" t="s">
        <v>1235</v>
      </c>
      <c r="D205" s="251" t="s">
        <v>388</v>
      </c>
      <c r="E205" s="252">
        <v>4</v>
      </c>
      <c r="F205" s="253"/>
      <c r="G205" s="254">
        <f>ROUND(E205*F205,2)</f>
        <v>0</v>
      </c>
      <c r="H205" s="253"/>
      <c r="I205" s="254">
        <f>ROUND(E205*H205,2)</f>
        <v>0</v>
      </c>
      <c r="J205" s="253"/>
      <c r="K205" s="254">
        <f>ROUND(E205*J205,2)</f>
        <v>0</v>
      </c>
      <c r="L205" s="254">
        <v>21</v>
      </c>
      <c r="M205" s="254">
        <f>G205*(1+L205/100)</f>
        <v>0</v>
      </c>
      <c r="N205" s="252">
        <v>4.2700000000000002E-2</v>
      </c>
      <c r="O205" s="252">
        <f>ROUND(E205*N205,2)</f>
        <v>0.17</v>
      </c>
      <c r="P205" s="252">
        <v>0</v>
      </c>
      <c r="Q205" s="252">
        <f>ROUND(E205*P205,2)</f>
        <v>0</v>
      </c>
      <c r="R205" s="254" t="s">
        <v>895</v>
      </c>
      <c r="S205" s="254" t="s">
        <v>801</v>
      </c>
      <c r="T205" s="255" t="s">
        <v>801</v>
      </c>
      <c r="U205" s="224">
        <v>1.008</v>
      </c>
      <c r="V205" s="224">
        <f>ROUND(E205*U205,2)</f>
        <v>4.03</v>
      </c>
      <c r="W205" s="224"/>
      <c r="X205" s="224" t="s">
        <v>272</v>
      </c>
      <c r="Y205" s="213"/>
      <c r="Z205" s="213"/>
      <c r="AA205" s="213"/>
      <c r="AB205" s="213"/>
      <c r="AC205" s="213"/>
      <c r="AD205" s="213"/>
      <c r="AE205" s="213"/>
      <c r="AF205" s="213"/>
      <c r="AG205" s="213" t="s">
        <v>416</v>
      </c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ht="13" x14ac:dyDescent="0.25">
      <c r="A206" s="232" t="s">
        <v>265</v>
      </c>
      <c r="B206" s="233" t="s">
        <v>215</v>
      </c>
      <c r="C206" s="257" t="s">
        <v>216</v>
      </c>
      <c r="D206" s="234"/>
      <c r="E206" s="235"/>
      <c r="F206" s="236"/>
      <c r="G206" s="236">
        <f>SUMIF(AG207:AG211,"&lt;&gt;NOR",G207:G211)</f>
        <v>0</v>
      </c>
      <c r="H206" s="236"/>
      <c r="I206" s="236">
        <f>SUM(I207:I211)</f>
        <v>0</v>
      </c>
      <c r="J206" s="236"/>
      <c r="K206" s="236">
        <f>SUM(K207:K211)</f>
        <v>0</v>
      </c>
      <c r="L206" s="236"/>
      <c r="M206" s="236">
        <f>SUM(M207:M211)</f>
        <v>0</v>
      </c>
      <c r="N206" s="235"/>
      <c r="O206" s="235">
        <f>SUM(O207:O211)</f>
        <v>0</v>
      </c>
      <c r="P206" s="235"/>
      <c r="Q206" s="235">
        <f>SUM(Q207:Q211)</f>
        <v>0</v>
      </c>
      <c r="R206" s="236"/>
      <c r="S206" s="236"/>
      <c r="T206" s="237"/>
      <c r="U206" s="231"/>
      <c r="V206" s="231">
        <f>SUM(V207:V211)</f>
        <v>4.5599999999999996</v>
      </c>
      <c r="W206" s="231"/>
      <c r="X206" s="231"/>
      <c r="AG206" t="s">
        <v>266</v>
      </c>
    </row>
    <row r="207" spans="1:60" outlineLevel="1" x14ac:dyDescent="0.25">
      <c r="A207" s="242">
        <v>114</v>
      </c>
      <c r="B207" s="243" t="s">
        <v>1236</v>
      </c>
      <c r="C207" s="258" t="s">
        <v>1237</v>
      </c>
      <c r="D207" s="244" t="s">
        <v>269</v>
      </c>
      <c r="E207" s="245">
        <v>3</v>
      </c>
      <c r="F207" s="246"/>
      <c r="G207" s="247">
        <f>ROUND(E207*F207,2)</f>
        <v>0</v>
      </c>
      <c r="H207" s="246"/>
      <c r="I207" s="247">
        <f>ROUND(E207*H207,2)</f>
        <v>0</v>
      </c>
      <c r="J207" s="246"/>
      <c r="K207" s="247">
        <f>ROUND(E207*J207,2)</f>
        <v>0</v>
      </c>
      <c r="L207" s="247">
        <v>21</v>
      </c>
      <c r="M207" s="247">
        <f>G207*(1+L207/100)</f>
        <v>0</v>
      </c>
      <c r="N207" s="245">
        <v>3.1E-4</v>
      </c>
      <c r="O207" s="245">
        <f>ROUND(E207*N207,2)</f>
        <v>0</v>
      </c>
      <c r="P207" s="245">
        <v>0</v>
      </c>
      <c r="Q207" s="245">
        <f>ROUND(E207*P207,2)</f>
        <v>0</v>
      </c>
      <c r="R207" s="247" t="s">
        <v>1238</v>
      </c>
      <c r="S207" s="247" t="s">
        <v>801</v>
      </c>
      <c r="T207" s="248" t="s">
        <v>801</v>
      </c>
      <c r="U207" s="224">
        <v>0.4</v>
      </c>
      <c r="V207" s="224">
        <f>ROUND(E207*U207,2)</f>
        <v>1.2</v>
      </c>
      <c r="W207" s="224"/>
      <c r="X207" s="224" t="s">
        <v>272</v>
      </c>
      <c r="Y207" s="213"/>
      <c r="Z207" s="213"/>
      <c r="AA207" s="213"/>
      <c r="AB207" s="213"/>
      <c r="AC207" s="213"/>
      <c r="AD207" s="213"/>
      <c r="AE207" s="213"/>
      <c r="AF207" s="213"/>
      <c r="AG207" s="213" t="s">
        <v>416</v>
      </c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outlineLevel="1" x14ac:dyDescent="0.25">
      <c r="A208" s="220"/>
      <c r="B208" s="221"/>
      <c r="C208" s="261" t="s">
        <v>1239</v>
      </c>
      <c r="D208" s="256"/>
      <c r="E208" s="256"/>
      <c r="F208" s="256"/>
      <c r="G208" s="256"/>
      <c r="H208" s="224"/>
      <c r="I208" s="224"/>
      <c r="J208" s="224"/>
      <c r="K208" s="224"/>
      <c r="L208" s="224"/>
      <c r="M208" s="224"/>
      <c r="N208" s="223"/>
      <c r="O208" s="223"/>
      <c r="P208" s="223"/>
      <c r="Q208" s="223"/>
      <c r="R208" s="224"/>
      <c r="S208" s="224"/>
      <c r="T208" s="224"/>
      <c r="U208" s="224"/>
      <c r="V208" s="224"/>
      <c r="W208" s="224"/>
      <c r="X208" s="224"/>
      <c r="Y208" s="213"/>
      <c r="Z208" s="213"/>
      <c r="AA208" s="213"/>
      <c r="AB208" s="213"/>
      <c r="AC208" s="213"/>
      <c r="AD208" s="213"/>
      <c r="AE208" s="213"/>
      <c r="AF208" s="213"/>
      <c r="AG208" s="213" t="s">
        <v>355</v>
      </c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ht="20" outlineLevel="1" x14ac:dyDescent="0.25">
      <c r="A209" s="242">
        <v>115</v>
      </c>
      <c r="B209" s="243" t="s">
        <v>1240</v>
      </c>
      <c r="C209" s="258" t="s">
        <v>1241</v>
      </c>
      <c r="D209" s="244" t="s">
        <v>381</v>
      </c>
      <c r="E209" s="245">
        <v>24</v>
      </c>
      <c r="F209" s="246"/>
      <c r="G209" s="247">
        <f>ROUND(E209*F209,2)</f>
        <v>0</v>
      </c>
      <c r="H209" s="246"/>
      <c r="I209" s="247">
        <f>ROUND(E209*H209,2)</f>
        <v>0</v>
      </c>
      <c r="J209" s="246"/>
      <c r="K209" s="247">
        <f>ROUND(E209*J209,2)</f>
        <v>0</v>
      </c>
      <c r="L209" s="247">
        <v>21</v>
      </c>
      <c r="M209" s="247">
        <f>G209*(1+L209/100)</f>
        <v>0</v>
      </c>
      <c r="N209" s="245">
        <v>1.2E-4</v>
      </c>
      <c r="O209" s="245">
        <f>ROUND(E209*N209,2)</f>
        <v>0</v>
      </c>
      <c r="P209" s="245">
        <v>0</v>
      </c>
      <c r="Q209" s="245">
        <f>ROUND(E209*P209,2)</f>
        <v>0</v>
      </c>
      <c r="R209" s="247" t="s">
        <v>1238</v>
      </c>
      <c r="S209" s="247" t="s">
        <v>801</v>
      </c>
      <c r="T209" s="248" t="s">
        <v>801</v>
      </c>
      <c r="U209" s="224">
        <v>0.14000000000000001</v>
      </c>
      <c r="V209" s="224">
        <f>ROUND(E209*U209,2)</f>
        <v>3.36</v>
      </c>
      <c r="W209" s="224"/>
      <c r="X209" s="224" t="s">
        <v>272</v>
      </c>
      <c r="Y209" s="213"/>
      <c r="Z209" s="213"/>
      <c r="AA209" s="213"/>
      <c r="AB209" s="213"/>
      <c r="AC209" s="213"/>
      <c r="AD209" s="213"/>
      <c r="AE209" s="213"/>
      <c r="AF209" s="213"/>
      <c r="AG209" s="213" t="s">
        <v>416</v>
      </c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5">
      <c r="A210" s="220"/>
      <c r="B210" s="221"/>
      <c r="C210" s="272" t="s">
        <v>1242</v>
      </c>
      <c r="D210" s="267"/>
      <c r="E210" s="267"/>
      <c r="F210" s="267"/>
      <c r="G210" s="267"/>
      <c r="H210" s="224"/>
      <c r="I210" s="224"/>
      <c r="J210" s="224"/>
      <c r="K210" s="224"/>
      <c r="L210" s="224"/>
      <c r="M210" s="224"/>
      <c r="N210" s="223"/>
      <c r="O210" s="223"/>
      <c r="P210" s="223"/>
      <c r="Q210" s="223"/>
      <c r="R210" s="224"/>
      <c r="S210" s="224"/>
      <c r="T210" s="224"/>
      <c r="U210" s="224"/>
      <c r="V210" s="224"/>
      <c r="W210" s="224"/>
      <c r="X210" s="224"/>
      <c r="Y210" s="213"/>
      <c r="Z210" s="213"/>
      <c r="AA210" s="213"/>
      <c r="AB210" s="213"/>
      <c r="AC210" s="213"/>
      <c r="AD210" s="213"/>
      <c r="AE210" s="213"/>
      <c r="AF210" s="213"/>
      <c r="AG210" s="213" t="s">
        <v>827</v>
      </c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outlineLevel="1" x14ac:dyDescent="0.25">
      <c r="A211" s="220"/>
      <c r="B211" s="221"/>
      <c r="C211" s="259" t="s">
        <v>1028</v>
      </c>
      <c r="D211" s="226"/>
      <c r="E211" s="227">
        <v>24</v>
      </c>
      <c r="F211" s="224"/>
      <c r="G211" s="224"/>
      <c r="H211" s="224"/>
      <c r="I211" s="224"/>
      <c r="J211" s="224"/>
      <c r="K211" s="224"/>
      <c r="L211" s="224"/>
      <c r="M211" s="224"/>
      <c r="N211" s="223"/>
      <c r="O211" s="223"/>
      <c r="P211" s="223"/>
      <c r="Q211" s="223"/>
      <c r="R211" s="224"/>
      <c r="S211" s="224"/>
      <c r="T211" s="224"/>
      <c r="U211" s="224"/>
      <c r="V211" s="224"/>
      <c r="W211" s="224"/>
      <c r="X211" s="224"/>
      <c r="Y211" s="213"/>
      <c r="Z211" s="213"/>
      <c r="AA211" s="213"/>
      <c r="AB211" s="213"/>
      <c r="AC211" s="213"/>
      <c r="AD211" s="213"/>
      <c r="AE211" s="213"/>
      <c r="AF211" s="213"/>
      <c r="AG211" s="213" t="s">
        <v>275</v>
      </c>
      <c r="AH211" s="213">
        <v>5</v>
      </c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ht="13" x14ac:dyDescent="0.25">
      <c r="A212" s="232" t="s">
        <v>265</v>
      </c>
      <c r="B212" s="233" t="s">
        <v>217</v>
      </c>
      <c r="C212" s="257" t="s">
        <v>218</v>
      </c>
      <c r="D212" s="234"/>
      <c r="E212" s="235"/>
      <c r="F212" s="236"/>
      <c r="G212" s="236">
        <f>SUMIF(AG213:AG219,"&lt;&gt;NOR",G213:G219)</f>
        <v>0</v>
      </c>
      <c r="H212" s="236"/>
      <c r="I212" s="236">
        <f>SUM(I213:I219)</f>
        <v>0</v>
      </c>
      <c r="J212" s="236"/>
      <c r="K212" s="236">
        <f>SUM(K213:K219)</f>
        <v>0</v>
      </c>
      <c r="L212" s="236"/>
      <c r="M212" s="236">
        <f>SUM(M213:M219)</f>
        <v>0</v>
      </c>
      <c r="N212" s="235"/>
      <c r="O212" s="235">
        <f>SUM(O213:O219)</f>
        <v>0</v>
      </c>
      <c r="P212" s="235"/>
      <c r="Q212" s="235">
        <f>SUM(Q213:Q219)</f>
        <v>0</v>
      </c>
      <c r="R212" s="236"/>
      <c r="S212" s="236"/>
      <c r="T212" s="237"/>
      <c r="U212" s="231"/>
      <c r="V212" s="231">
        <f>SUM(V213:V219)</f>
        <v>6.9</v>
      </c>
      <c r="W212" s="231"/>
      <c r="X212" s="231"/>
      <c r="AG212" t="s">
        <v>266</v>
      </c>
    </row>
    <row r="213" spans="1:60" outlineLevel="1" x14ac:dyDescent="0.25">
      <c r="A213" s="242">
        <v>116</v>
      </c>
      <c r="B213" s="243" t="s">
        <v>1236</v>
      </c>
      <c r="C213" s="258" t="s">
        <v>1237</v>
      </c>
      <c r="D213" s="244" t="s">
        <v>269</v>
      </c>
      <c r="E213" s="245">
        <v>3</v>
      </c>
      <c r="F213" s="246"/>
      <c r="G213" s="247">
        <f>ROUND(E213*F213,2)</f>
        <v>0</v>
      </c>
      <c r="H213" s="246"/>
      <c r="I213" s="247">
        <f>ROUND(E213*H213,2)</f>
        <v>0</v>
      </c>
      <c r="J213" s="246"/>
      <c r="K213" s="247">
        <f>ROUND(E213*J213,2)</f>
        <v>0</v>
      </c>
      <c r="L213" s="247">
        <v>21</v>
      </c>
      <c r="M213" s="247">
        <f>G213*(1+L213/100)</f>
        <v>0</v>
      </c>
      <c r="N213" s="245">
        <v>3.1E-4</v>
      </c>
      <c r="O213" s="245">
        <f>ROUND(E213*N213,2)</f>
        <v>0</v>
      </c>
      <c r="P213" s="245">
        <v>0</v>
      </c>
      <c r="Q213" s="245">
        <f>ROUND(E213*P213,2)</f>
        <v>0</v>
      </c>
      <c r="R213" s="247" t="s">
        <v>1238</v>
      </c>
      <c r="S213" s="247" t="s">
        <v>801</v>
      </c>
      <c r="T213" s="248" t="s">
        <v>801</v>
      </c>
      <c r="U213" s="224">
        <v>0.4</v>
      </c>
      <c r="V213" s="224">
        <f>ROUND(E213*U213,2)</f>
        <v>1.2</v>
      </c>
      <c r="W213" s="224"/>
      <c r="X213" s="224" t="s">
        <v>272</v>
      </c>
      <c r="Y213" s="213"/>
      <c r="Z213" s="213"/>
      <c r="AA213" s="213"/>
      <c r="AB213" s="213"/>
      <c r="AC213" s="213"/>
      <c r="AD213" s="213"/>
      <c r="AE213" s="213"/>
      <c r="AF213" s="213"/>
      <c r="AG213" s="213" t="s">
        <v>416</v>
      </c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1" x14ac:dyDescent="0.25">
      <c r="A214" s="220"/>
      <c r="B214" s="221"/>
      <c r="C214" s="261" t="s">
        <v>1239</v>
      </c>
      <c r="D214" s="256"/>
      <c r="E214" s="256"/>
      <c r="F214" s="256"/>
      <c r="G214" s="256"/>
      <c r="H214" s="224"/>
      <c r="I214" s="224"/>
      <c r="J214" s="224"/>
      <c r="K214" s="224"/>
      <c r="L214" s="224"/>
      <c r="M214" s="224"/>
      <c r="N214" s="223"/>
      <c r="O214" s="223"/>
      <c r="P214" s="223"/>
      <c r="Q214" s="223"/>
      <c r="R214" s="224"/>
      <c r="S214" s="224"/>
      <c r="T214" s="224"/>
      <c r="U214" s="224"/>
      <c r="V214" s="224"/>
      <c r="W214" s="224"/>
      <c r="X214" s="224"/>
      <c r="Y214" s="213"/>
      <c r="Z214" s="213"/>
      <c r="AA214" s="213"/>
      <c r="AB214" s="213"/>
      <c r="AC214" s="213"/>
      <c r="AD214" s="213"/>
      <c r="AE214" s="213"/>
      <c r="AF214" s="213"/>
      <c r="AG214" s="213" t="s">
        <v>355</v>
      </c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ht="20" outlineLevel="1" x14ac:dyDescent="0.25">
      <c r="A215" s="242">
        <v>117</v>
      </c>
      <c r="B215" s="243" t="s">
        <v>1240</v>
      </c>
      <c r="C215" s="258" t="s">
        <v>1241</v>
      </c>
      <c r="D215" s="244" t="s">
        <v>381</v>
      </c>
      <c r="E215" s="245">
        <v>40.700000000000003</v>
      </c>
      <c r="F215" s="246"/>
      <c r="G215" s="247">
        <f>ROUND(E215*F215,2)</f>
        <v>0</v>
      </c>
      <c r="H215" s="246"/>
      <c r="I215" s="247">
        <f>ROUND(E215*H215,2)</f>
        <v>0</v>
      </c>
      <c r="J215" s="246"/>
      <c r="K215" s="247">
        <f>ROUND(E215*J215,2)</f>
        <v>0</v>
      </c>
      <c r="L215" s="247">
        <v>21</v>
      </c>
      <c r="M215" s="247">
        <f>G215*(1+L215/100)</f>
        <v>0</v>
      </c>
      <c r="N215" s="245">
        <v>1.2E-4</v>
      </c>
      <c r="O215" s="245">
        <f>ROUND(E215*N215,2)</f>
        <v>0</v>
      </c>
      <c r="P215" s="245">
        <v>0</v>
      </c>
      <c r="Q215" s="245">
        <f>ROUND(E215*P215,2)</f>
        <v>0</v>
      </c>
      <c r="R215" s="247" t="s">
        <v>1238</v>
      </c>
      <c r="S215" s="247" t="s">
        <v>801</v>
      </c>
      <c r="T215" s="248" t="s">
        <v>801</v>
      </c>
      <c r="U215" s="224">
        <v>0.14000000000000001</v>
      </c>
      <c r="V215" s="224">
        <f>ROUND(E215*U215,2)</f>
        <v>5.7</v>
      </c>
      <c r="W215" s="224"/>
      <c r="X215" s="224" t="s">
        <v>272</v>
      </c>
      <c r="Y215" s="213"/>
      <c r="Z215" s="213"/>
      <c r="AA215" s="213"/>
      <c r="AB215" s="213"/>
      <c r="AC215" s="213"/>
      <c r="AD215" s="213"/>
      <c r="AE215" s="213"/>
      <c r="AF215" s="213"/>
      <c r="AG215" s="213" t="s">
        <v>416</v>
      </c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5">
      <c r="A216" s="220"/>
      <c r="B216" s="221"/>
      <c r="C216" s="272" t="s">
        <v>1242</v>
      </c>
      <c r="D216" s="267"/>
      <c r="E216" s="267"/>
      <c r="F216" s="267"/>
      <c r="G216" s="267"/>
      <c r="H216" s="224"/>
      <c r="I216" s="224"/>
      <c r="J216" s="224"/>
      <c r="K216" s="224"/>
      <c r="L216" s="224"/>
      <c r="M216" s="224"/>
      <c r="N216" s="223"/>
      <c r="O216" s="223"/>
      <c r="P216" s="223"/>
      <c r="Q216" s="223"/>
      <c r="R216" s="224"/>
      <c r="S216" s="224"/>
      <c r="T216" s="224"/>
      <c r="U216" s="224"/>
      <c r="V216" s="224"/>
      <c r="W216" s="224"/>
      <c r="X216" s="224"/>
      <c r="Y216" s="213"/>
      <c r="Z216" s="213"/>
      <c r="AA216" s="213"/>
      <c r="AB216" s="213"/>
      <c r="AC216" s="213"/>
      <c r="AD216" s="213"/>
      <c r="AE216" s="213"/>
      <c r="AF216" s="213"/>
      <c r="AG216" s="213" t="s">
        <v>827</v>
      </c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1" x14ac:dyDescent="0.25">
      <c r="A217" s="220"/>
      <c r="B217" s="221"/>
      <c r="C217" s="259" t="s">
        <v>1039</v>
      </c>
      <c r="D217" s="226"/>
      <c r="E217" s="227">
        <v>9</v>
      </c>
      <c r="F217" s="224"/>
      <c r="G217" s="224"/>
      <c r="H217" s="224"/>
      <c r="I217" s="224"/>
      <c r="J217" s="224"/>
      <c r="K217" s="224"/>
      <c r="L217" s="224"/>
      <c r="M217" s="224"/>
      <c r="N217" s="223"/>
      <c r="O217" s="223"/>
      <c r="P217" s="223"/>
      <c r="Q217" s="223"/>
      <c r="R217" s="224"/>
      <c r="S217" s="224"/>
      <c r="T217" s="224"/>
      <c r="U217" s="224"/>
      <c r="V217" s="224"/>
      <c r="W217" s="224"/>
      <c r="X217" s="224"/>
      <c r="Y217" s="213"/>
      <c r="Z217" s="213"/>
      <c r="AA217" s="213"/>
      <c r="AB217" s="213"/>
      <c r="AC217" s="213"/>
      <c r="AD217" s="213"/>
      <c r="AE217" s="213"/>
      <c r="AF217" s="213"/>
      <c r="AG217" s="213" t="s">
        <v>275</v>
      </c>
      <c r="AH217" s="213">
        <v>5</v>
      </c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outlineLevel="1" x14ac:dyDescent="0.25">
      <c r="A218" s="220"/>
      <c r="B218" s="221"/>
      <c r="C218" s="259" t="s">
        <v>1144</v>
      </c>
      <c r="D218" s="226"/>
      <c r="E218" s="227">
        <v>15</v>
      </c>
      <c r="F218" s="224"/>
      <c r="G218" s="224"/>
      <c r="H218" s="224"/>
      <c r="I218" s="224"/>
      <c r="J218" s="224"/>
      <c r="K218" s="224"/>
      <c r="L218" s="224"/>
      <c r="M218" s="224"/>
      <c r="N218" s="223"/>
      <c r="O218" s="223"/>
      <c r="P218" s="223"/>
      <c r="Q218" s="223"/>
      <c r="R218" s="224"/>
      <c r="S218" s="224"/>
      <c r="T218" s="224"/>
      <c r="U218" s="224"/>
      <c r="V218" s="224"/>
      <c r="W218" s="224"/>
      <c r="X218" s="224"/>
      <c r="Y218" s="213"/>
      <c r="Z218" s="213"/>
      <c r="AA218" s="213"/>
      <c r="AB218" s="213"/>
      <c r="AC218" s="213"/>
      <c r="AD218" s="213"/>
      <c r="AE218" s="213"/>
      <c r="AF218" s="213"/>
      <c r="AG218" s="213" t="s">
        <v>275</v>
      </c>
      <c r="AH218" s="213">
        <v>5</v>
      </c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outlineLevel="1" x14ac:dyDescent="0.25">
      <c r="A219" s="220"/>
      <c r="B219" s="221"/>
      <c r="C219" s="259" t="s">
        <v>1048</v>
      </c>
      <c r="D219" s="226"/>
      <c r="E219" s="227">
        <v>16.7</v>
      </c>
      <c r="F219" s="224"/>
      <c r="G219" s="224"/>
      <c r="H219" s="224"/>
      <c r="I219" s="224"/>
      <c r="J219" s="224"/>
      <c r="K219" s="224"/>
      <c r="L219" s="224"/>
      <c r="M219" s="224"/>
      <c r="N219" s="223"/>
      <c r="O219" s="223"/>
      <c r="P219" s="223"/>
      <c r="Q219" s="223"/>
      <c r="R219" s="224"/>
      <c r="S219" s="224"/>
      <c r="T219" s="224"/>
      <c r="U219" s="224"/>
      <c r="V219" s="224"/>
      <c r="W219" s="224"/>
      <c r="X219" s="224"/>
      <c r="Y219" s="213"/>
      <c r="Z219" s="213"/>
      <c r="AA219" s="213"/>
      <c r="AB219" s="213"/>
      <c r="AC219" s="213"/>
      <c r="AD219" s="213"/>
      <c r="AE219" s="213"/>
      <c r="AF219" s="213"/>
      <c r="AG219" s="213" t="s">
        <v>275</v>
      </c>
      <c r="AH219" s="213">
        <v>5</v>
      </c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ht="13" x14ac:dyDescent="0.25">
      <c r="A220" s="232" t="s">
        <v>265</v>
      </c>
      <c r="B220" s="233" t="s">
        <v>158</v>
      </c>
      <c r="C220" s="257" t="s">
        <v>27</v>
      </c>
      <c r="D220" s="234"/>
      <c r="E220" s="235"/>
      <c r="F220" s="236"/>
      <c r="G220" s="236">
        <f>SUMIF(AG221:AG229,"&lt;&gt;NOR",G221:G229)</f>
        <v>0</v>
      </c>
      <c r="H220" s="236"/>
      <c r="I220" s="236">
        <f>SUM(I221:I229)</f>
        <v>0</v>
      </c>
      <c r="J220" s="236"/>
      <c r="K220" s="236">
        <f>SUM(K221:K229)</f>
        <v>0</v>
      </c>
      <c r="L220" s="236"/>
      <c r="M220" s="236">
        <f>SUM(M221:M229)</f>
        <v>0</v>
      </c>
      <c r="N220" s="235"/>
      <c r="O220" s="235">
        <f>SUM(O221:O229)</f>
        <v>0</v>
      </c>
      <c r="P220" s="235"/>
      <c r="Q220" s="235">
        <f>SUM(Q221:Q229)</f>
        <v>0</v>
      </c>
      <c r="R220" s="236"/>
      <c r="S220" s="236"/>
      <c r="T220" s="237"/>
      <c r="U220" s="231"/>
      <c r="V220" s="231">
        <f>SUM(V221:V229)</f>
        <v>16</v>
      </c>
      <c r="W220" s="231"/>
      <c r="X220" s="231"/>
      <c r="AG220" t="s">
        <v>266</v>
      </c>
    </row>
    <row r="221" spans="1:60" outlineLevel="1" x14ac:dyDescent="0.25">
      <c r="A221" s="249">
        <v>118</v>
      </c>
      <c r="B221" s="250" t="s">
        <v>1243</v>
      </c>
      <c r="C221" s="260" t="s">
        <v>1244</v>
      </c>
      <c r="D221" s="251" t="s">
        <v>388</v>
      </c>
      <c r="E221" s="252">
        <v>1</v>
      </c>
      <c r="F221" s="253"/>
      <c r="G221" s="254">
        <f>ROUND(E221*F221,2)</f>
        <v>0</v>
      </c>
      <c r="H221" s="253"/>
      <c r="I221" s="254">
        <f>ROUND(E221*H221,2)</f>
        <v>0</v>
      </c>
      <c r="J221" s="253"/>
      <c r="K221" s="254">
        <f>ROUND(E221*J221,2)</f>
        <v>0</v>
      </c>
      <c r="L221" s="254">
        <v>21</v>
      </c>
      <c r="M221" s="254">
        <f>G221*(1+L221/100)</f>
        <v>0</v>
      </c>
      <c r="N221" s="252">
        <v>0</v>
      </c>
      <c r="O221" s="252">
        <f>ROUND(E221*N221,2)</f>
        <v>0</v>
      </c>
      <c r="P221" s="252">
        <v>0</v>
      </c>
      <c r="Q221" s="252">
        <f>ROUND(E221*P221,2)</f>
        <v>0</v>
      </c>
      <c r="R221" s="254"/>
      <c r="S221" s="254" t="s">
        <v>801</v>
      </c>
      <c r="T221" s="255" t="s">
        <v>801</v>
      </c>
      <c r="U221" s="224">
        <v>16</v>
      </c>
      <c r="V221" s="224">
        <f>ROUND(E221*U221,2)</f>
        <v>16</v>
      </c>
      <c r="W221" s="224"/>
      <c r="X221" s="224" t="s">
        <v>272</v>
      </c>
      <c r="Y221" s="213"/>
      <c r="Z221" s="213"/>
      <c r="AA221" s="213"/>
      <c r="AB221" s="213"/>
      <c r="AC221" s="213"/>
      <c r="AD221" s="213"/>
      <c r="AE221" s="213"/>
      <c r="AF221" s="213"/>
      <c r="AG221" s="213" t="s">
        <v>416</v>
      </c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1" x14ac:dyDescent="0.25">
      <c r="A222" s="249">
        <v>119</v>
      </c>
      <c r="B222" s="250" t="s">
        <v>1245</v>
      </c>
      <c r="C222" s="260" t="s">
        <v>1246</v>
      </c>
      <c r="D222" s="251" t="s">
        <v>413</v>
      </c>
      <c r="E222" s="252">
        <v>1</v>
      </c>
      <c r="F222" s="253"/>
      <c r="G222" s="254">
        <f>ROUND(E222*F222,2)</f>
        <v>0</v>
      </c>
      <c r="H222" s="253"/>
      <c r="I222" s="254">
        <f>ROUND(E222*H222,2)</f>
        <v>0</v>
      </c>
      <c r="J222" s="253"/>
      <c r="K222" s="254">
        <f>ROUND(E222*J222,2)</f>
        <v>0</v>
      </c>
      <c r="L222" s="254">
        <v>21</v>
      </c>
      <c r="M222" s="254">
        <f>G222*(1+L222/100)</f>
        <v>0</v>
      </c>
      <c r="N222" s="252">
        <v>0</v>
      </c>
      <c r="O222" s="252">
        <f>ROUND(E222*N222,2)</f>
        <v>0</v>
      </c>
      <c r="P222" s="252">
        <v>0</v>
      </c>
      <c r="Q222" s="252">
        <f>ROUND(E222*P222,2)</f>
        <v>0</v>
      </c>
      <c r="R222" s="254"/>
      <c r="S222" s="254" t="s">
        <v>414</v>
      </c>
      <c r="T222" s="255" t="s">
        <v>420</v>
      </c>
      <c r="U222" s="224">
        <v>0</v>
      </c>
      <c r="V222" s="224">
        <f>ROUND(E222*U222,2)</f>
        <v>0</v>
      </c>
      <c r="W222" s="224"/>
      <c r="X222" s="224" t="s">
        <v>272</v>
      </c>
      <c r="Y222" s="213"/>
      <c r="Z222" s="213"/>
      <c r="AA222" s="213"/>
      <c r="AB222" s="213"/>
      <c r="AC222" s="213"/>
      <c r="AD222" s="213"/>
      <c r="AE222" s="213"/>
      <c r="AF222" s="213"/>
      <c r="AG222" s="213" t="s">
        <v>416</v>
      </c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outlineLevel="1" x14ac:dyDescent="0.25">
      <c r="A223" s="249">
        <v>120</v>
      </c>
      <c r="B223" s="250" t="s">
        <v>970</v>
      </c>
      <c r="C223" s="260" t="s">
        <v>971</v>
      </c>
      <c r="D223" s="251" t="s">
        <v>413</v>
      </c>
      <c r="E223" s="252">
        <v>1</v>
      </c>
      <c r="F223" s="253"/>
      <c r="G223" s="254">
        <f>ROUND(E223*F223,2)</f>
        <v>0</v>
      </c>
      <c r="H223" s="253"/>
      <c r="I223" s="254">
        <f>ROUND(E223*H223,2)</f>
        <v>0</v>
      </c>
      <c r="J223" s="253"/>
      <c r="K223" s="254">
        <f>ROUND(E223*J223,2)</f>
        <v>0</v>
      </c>
      <c r="L223" s="254">
        <v>21</v>
      </c>
      <c r="M223" s="254">
        <f>G223*(1+L223/100)</f>
        <v>0</v>
      </c>
      <c r="N223" s="252">
        <v>0</v>
      </c>
      <c r="O223" s="252">
        <f>ROUND(E223*N223,2)</f>
        <v>0</v>
      </c>
      <c r="P223" s="252">
        <v>0</v>
      </c>
      <c r="Q223" s="252">
        <f>ROUND(E223*P223,2)</f>
        <v>0</v>
      </c>
      <c r="R223" s="254"/>
      <c r="S223" s="254" t="s">
        <v>414</v>
      </c>
      <c r="T223" s="255" t="s">
        <v>420</v>
      </c>
      <c r="U223" s="224">
        <v>0</v>
      </c>
      <c r="V223" s="224">
        <f>ROUND(E223*U223,2)</f>
        <v>0</v>
      </c>
      <c r="W223" s="224"/>
      <c r="X223" s="224" t="s">
        <v>272</v>
      </c>
      <c r="Y223" s="213"/>
      <c r="Z223" s="213"/>
      <c r="AA223" s="213"/>
      <c r="AB223" s="213"/>
      <c r="AC223" s="213"/>
      <c r="AD223" s="213"/>
      <c r="AE223" s="213"/>
      <c r="AF223" s="213"/>
      <c r="AG223" s="213" t="s">
        <v>273</v>
      </c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1" x14ac:dyDescent="0.25">
      <c r="A224" s="249">
        <v>121</v>
      </c>
      <c r="B224" s="250" t="s">
        <v>972</v>
      </c>
      <c r="C224" s="260" t="s">
        <v>973</v>
      </c>
      <c r="D224" s="251" t="s">
        <v>413</v>
      </c>
      <c r="E224" s="252">
        <v>1</v>
      </c>
      <c r="F224" s="253"/>
      <c r="G224" s="254">
        <f>ROUND(E224*F224,2)</f>
        <v>0</v>
      </c>
      <c r="H224" s="253"/>
      <c r="I224" s="254">
        <f>ROUND(E224*H224,2)</f>
        <v>0</v>
      </c>
      <c r="J224" s="253"/>
      <c r="K224" s="254">
        <f>ROUND(E224*J224,2)</f>
        <v>0</v>
      </c>
      <c r="L224" s="254">
        <v>21</v>
      </c>
      <c r="M224" s="254">
        <f>G224*(1+L224/100)</f>
        <v>0</v>
      </c>
      <c r="N224" s="252">
        <v>0</v>
      </c>
      <c r="O224" s="252">
        <f>ROUND(E224*N224,2)</f>
        <v>0</v>
      </c>
      <c r="P224" s="252">
        <v>0</v>
      </c>
      <c r="Q224" s="252">
        <f>ROUND(E224*P224,2)</f>
        <v>0</v>
      </c>
      <c r="R224" s="254"/>
      <c r="S224" s="254" t="s">
        <v>414</v>
      </c>
      <c r="T224" s="255" t="s">
        <v>420</v>
      </c>
      <c r="U224" s="224">
        <v>0</v>
      </c>
      <c r="V224" s="224">
        <f>ROUND(E224*U224,2)</f>
        <v>0</v>
      </c>
      <c r="W224" s="224"/>
      <c r="X224" s="224" t="s">
        <v>272</v>
      </c>
      <c r="Y224" s="213"/>
      <c r="Z224" s="213"/>
      <c r="AA224" s="213"/>
      <c r="AB224" s="213"/>
      <c r="AC224" s="213"/>
      <c r="AD224" s="213"/>
      <c r="AE224" s="213"/>
      <c r="AF224" s="213"/>
      <c r="AG224" s="213" t="s">
        <v>273</v>
      </c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1" x14ac:dyDescent="0.25">
      <c r="A225" s="249">
        <v>122</v>
      </c>
      <c r="B225" s="250" t="s">
        <v>974</v>
      </c>
      <c r="C225" s="260" t="s">
        <v>975</v>
      </c>
      <c r="D225" s="251" t="s">
        <v>413</v>
      </c>
      <c r="E225" s="252">
        <v>1</v>
      </c>
      <c r="F225" s="253"/>
      <c r="G225" s="254">
        <f>ROUND(E225*F225,2)</f>
        <v>0</v>
      </c>
      <c r="H225" s="253"/>
      <c r="I225" s="254">
        <f>ROUND(E225*H225,2)</f>
        <v>0</v>
      </c>
      <c r="J225" s="253"/>
      <c r="K225" s="254">
        <f>ROUND(E225*J225,2)</f>
        <v>0</v>
      </c>
      <c r="L225" s="254">
        <v>21</v>
      </c>
      <c r="M225" s="254">
        <f>G225*(1+L225/100)</f>
        <v>0</v>
      </c>
      <c r="N225" s="252">
        <v>0</v>
      </c>
      <c r="O225" s="252">
        <f>ROUND(E225*N225,2)</f>
        <v>0</v>
      </c>
      <c r="P225" s="252">
        <v>0</v>
      </c>
      <c r="Q225" s="252">
        <f>ROUND(E225*P225,2)</f>
        <v>0</v>
      </c>
      <c r="R225" s="254"/>
      <c r="S225" s="254" t="s">
        <v>414</v>
      </c>
      <c r="T225" s="255" t="s">
        <v>420</v>
      </c>
      <c r="U225" s="224">
        <v>0</v>
      </c>
      <c r="V225" s="224">
        <f>ROUND(E225*U225,2)</f>
        <v>0</v>
      </c>
      <c r="W225" s="224"/>
      <c r="X225" s="224" t="s">
        <v>272</v>
      </c>
      <c r="Y225" s="213"/>
      <c r="Z225" s="213"/>
      <c r="AA225" s="213"/>
      <c r="AB225" s="213"/>
      <c r="AC225" s="213"/>
      <c r="AD225" s="213"/>
      <c r="AE225" s="213"/>
      <c r="AF225" s="213"/>
      <c r="AG225" s="213" t="s">
        <v>273</v>
      </c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outlineLevel="1" x14ac:dyDescent="0.25">
      <c r="A226" s="249">
        <v>123</v>
      </c>
      <c r="B226" s="250" t="s">
        <v>976</v>
      </c>
      <c r="C226" s="260" t="s">
        <v>977</v>
      </c>
      <c r="D226" s="251" t="s">
        <v>413</v>
      </c>
      <c r="E226" s="252">
        <v>1</v>
      </c>
      <c r="F226" s="253"/>
      <c r="G226" s="254">
        <f>ROUND(E226*F226,2)</f>
        <v>0</v>
      </c>
      <c r="H226" s="253"/>
      <c r="I226" s="254">
        <f>ROUND(E226*H226,2)</f>
        <v>0</v>
      </c>
      <c r="J226" s="253"/>
      <c r="K226" s="254">
        <f>ROUND(E226*J226,2)</f>
        <v>0</v>
      </c>
      <c r="L226" s="254">
        <v>21</v>
      </c>
      <c r="M226" s="254">
        <f>G226*(1+L226/100)</f>
        <v>0</v>
      </c>
      <c r="N226" s="252">
        <v>0</v>
      </c>
      <c r="O226" s="252">
        <f>ROUND(E226*N226,2)</f>
        <v>0</v>
      </c>
      <c r="P226" s="252">
        <v>0</v>
      </c>
      <c r="Q226" s="252">
        <f>ROUND(E226*P226,2)</f>
        <v>0</v>
      </c>
      <c r="R226" s="254"/>
      <c r="S226" s="254" t="s">
        <v>414</v>
      </c>
      <c r="T226" s="255" t="s">
        <v>420</v>
      </c>
      <c r="U226" s="224">
        <v>0</v>
      </c>
      <c r="V226" s="224">
        <f>ROUND(E226*U226,2)</f>
        <v>0</v>
      </c>
      <c r="W226" s="224"/>
      <c r="X226" s="224" t="s">
        <v>272</v>
      </c>
      <c r="Y226" s="213"/>
      <c r="Z226" s="213"/>
      <c r="AA226" s="213"/>
      <c r="AB226" s="213"/>
      <c r="AC226" s="213"/>
      <c r="AD226" s="213"/>
      <c r="AE226" s="213"/>
      <c r="AF226" s="213"/>
      <c r="AG226" s="213" t="s">
        <v>273</v>
      </c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1" x14ac:dyDescent="0.25">
      <c r="A227" s="249">
        <v>124</v>
      </c>
      <c r="B227" s="250" t="s">
        <v>978</v>
      </c>
      <c r="C227" s="260" t="s">
        <v>979</v>
      </c>
      <c r="D227" s="251" t="s">
        <v>413</v>
      </c>
      <c r="E227" s="252">
        <v>1</v>
      </c>
      <c r="F227" s="253"/>
      <c r="G227" s="254">
        <f>ROUND(E227*F227,2)</f>
        <v>0</v>
      </c>
      <c r="H227" s="253"/>
      <c r="I227" s="254">
        <f>ROUND(E227*H227,2)</f>
        <v>0</v>
      </c>
      <c r="J227" s="253"/>
      <c r="K227" s="254">
        <f>ROUND(E227*J227,2)</f>
        <v>0</v>
      </c>
      <c r="L227" s="254">
        <v>21</v>
      </c>
      <c r="M227" s="254">
        <f>G227*(1+L227/100)</f>
        <v>0</v>
      </c>
      <c r="N227" s="252">
        <v>0</v>
      </c>
      <c r="O227" s="252">
        <f>ROUND(E227*N227,2)</f>
        <v>0</v>
      </c>
      <c r="P227" s="252">
        <v>0</v>
      </c>
      <c r="Q227" s="252">
        <f>ROUND(E227*P227,2)</f>
        <v>0</v>
      </c>
      <c r="R227" s="254"/>
      <c r="S227" s="254" t="s">
        <v>414</v>
      </c>
      <c r="T227" s="255" t="s">
        <v>420</v>
      </c>
      <c r="U227" s="224">
        <v>0</v>
      </c>
      <c r="V227" s="224">
        <f>ROUND(E227*U227,2)</f>
        <v>0</v>
      </c>
      <c r="W227" s="224"/>
      <c r="X227" s="224" t="s">
        <v>272</v>
      </c>
      <c r="Y227" s="213"/>
      <c r="Z227" s="213"/>
      <c r="AA227" s="213"/>
      <c r="AB227" s="213"/>
      <c r="AC227" s="213"/>
      <c r="AD227" s="213"/>
      <c r="AE227" s="213"/>
      <c r="AF227" s="213"/>
      <c r="AG227" s="213" t="s">
        <v>273</v>
      </c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outlineLevel="1" x14ac:dyDescent="0.25">
      <c r="A228" s="242">
        <v>125</v>
      </c>
      <c r="B228" s="243" t="s">
        <v>980</v>
      </c>
      <c r="C228" s="258" t="s">
        <v>981</v>
      </c>
      <c r="D228" s="244" t="s">
        <v>982</v>
      </c>
      <c r="E228" s="245">
        <v>1</v>
      </c>
      <c r="F228" s="246"/>
      <c r="G228" s="247">
        <f>ROUND(E228*F228,2)</f>
        <v>0</v>
      </c>
      <c r="H228" s="246"/>
      <c r="I228" s="247">
        <f>ROUND(E228*H228,2)</f>
        <v>0</v>
      </c>
      <c r="J228" s="246"/>
      <c r="K228" s="247">
        <f>ROUND(E228*J228,2)</f>
        <v>0</v>
      </c>
      <c r="L228" s="247">
        <v>21</v>
      </c>
      <c r="M228" s="247">
        <f>G228*(1+L228/100)</f>
        <v>0</v>
      </c>
      <c r="N228" s="245">
        <v>0</v>
      </c>
      <c r="O228" s="245">
        <f>ROUND(E228*N228,2)</f>
        <v>0</v>
      </c>
      <c r="P228" s="245">
        <v>0</v>
      </c>
      <c r="Q228" s="245">
        <f>ROUND(E228*P228,2)</f>
        <v>0</v>
      </c>
      <c r="R228" s="247"/>
      <c r="S228" s="247" t="s">
        <v>414</v>
      </c>
      <c r="T228" s="248" t="s">
        <v>420</v>
      </c>
      <c r="U228" s="224">
        <v>0</v>
      </c>
      <c r="V228" s="224">
        <f>ROUND(E228*U228,2)</f>
        <v>0</v>
      </c>
      <c r="W228" s="224"/>
      <c r="X228" s="224" t="s">
        <v>983</v>
      </c>
      <c r="Y228" s="213"/>
      <c r="Z228" s="213"/>
      <c r="AA228" s="213"/>
      <c r="AB228" s="213"/>
      <c r="AC228" s="213"/>
      <c r="AD228" s="213"/>
      <c r="AE228" s="213"/>
      <c r="AF228" s="213"/>
      <c r="AG228" s="213" t="s">
        <v>984</v>
      </c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outlineLevel="1" x14ac:dyDescent="0.25">
      <c r="A229" s="220"/>
      <c r="B229" s="221"/>
      <c r="C229" s="261" t="s">
        <v>985</v>
      </c>
      <c r="D229" s="256"/>
      <c r="E229" s="256"/>
      <c r="F229" s="256"/>
      <c r="G229" s="256"/>
      <c r="H229" s="224"/>
      <c r="I229" s="224"/>
      <c r="J229" s="224"/>
      <c r="K229" s="224"/>
      <c r="L229" s="224"/>
      <c r="M229" s="224"/>
      <c r="N229" s="223"/>
      <c r="O229" s="223"/>
      <c r="P229" s="223"/>
      <c r="Q229" s="223"/>
      <c r="R229" s="224"/>
      <c r="S229" s="224"/>
      <c r="T229" s="224"/>
      <c r="U229" s="224"/>
      <c r="V229" s="224"/>
      <c r="W229" s="224"/>
      <c r="X229" s="224"/>
      <c r="Y229" s="213"/>
      <c r="Z229" s="213"/>
      <c r="AA229" s="213"/>
      <c r="AB229" s="213"/>
      <c r="AC229" s="213"/>
      <c r="AD229" s="213"/>
      <c r="AE229" s="213"/>
      <c r="AF229" s="213"/>
      <c r="AG229" s="213" t="s">
        <v>355</v>
      </c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69" t="str">
        <f>C229</f>
        <v>Náklady na vyhotovení dokumentace skutečného provedení stavby a její předání objednateli v požadované formě a požadovaném počtu.</v>
      </c>
      <c r="BB229" s="213"/>
      <c r="BC229" s="213"/>
      <c r="BD229" s="213"/>
      <c r="BE229" s="213"/>
      <c r="BF229" s="213"/>
      <c r="BG229" s="213"/>
      <c r="BH229" s="213"/>
    </row>
    <row r="230" spans="1:60" ht="13" x14ac:dyDescent="0.25">
      <c r="A230" s="232" t="s">
        <v>265</v>
      </c>
      <c r="B230" s="233" t="s">
        <v>238</v>
      </c>
      <c r="C230" s="257" t="s">
        <v>28</v>
      </c>
      <c r="D230" s="234"/>
      <c r="E230" s="235"/>
      <c r="F230" s="236"/>
      <c r="G230" s="236">
        <f>SUMIF(AG231:AG232,"&lt;&gt;NOR",G231:G232)</f>
        <v>0</v>
      </c>
      <c r="H230" s="236"/>
      <c r="I230" s="236">
        <f>SUM(I231:I232)</f>
        <v>0</v>
      </c>
      <c r="J230" s="236"/>
      <c r="K230" s="236">
        <f>SUM(K231:K232)</f>
        <v>0</v>
      </c>
      <c r="L230" s="236"/>
      <c r="M230" s="236">
        <f>SUM(M231:M232)</f>
        <v>0</v>
      </c>
      <c r="N230" s="235"/>
      <c r="O230" s="235">
        <f>SUM(O231:O232)</f>
        <v>0</v>
      </c>
      <c r="P230" s="235"/>
      <c r="Q230" s="235">
        <f>SUM(Q231:Q232)</f>
        <v>0</v>
      </c>
      <c r="R230" s="236"/>
      <c r="S230" s="236"/>
      <c r="T230" s="237"/>
      <c r="U230" s="231"/>
      <c r="V230" s="231">
        <f>SUM(V231:V232)</f>
        <v>0</v>
      </c>
      <c r="W230" s="231"/>
      <c r="X230" s="231"/>
      <c r="AG230" t="s">
        <v>266</v>
      </c>
    </row>
    <row r="231" spans="1:60" outlineLevel="1" x14ac:dyDescent="0.25">
      <c r="A231" s="249">
        <v>126</v>
      </c>
      <c r="B231" s="250" t="s">
        <v>986</v>
      </c>
      <c r="C231" s="260" t="s">
        <v>987</v>
      </c>
      <c r="D231" s="251" t="s">
        <v>988</v>
      </c>
      <c r="E231" s="252">
        <v>16</v>
      </c>
      <c r="F231" s="253"/>
      <c r="G231" s="254">
        <f>ROUND(E231*F231,2)</f>
        <v>0</v>
      </c>
      <c r="H231" s="253"/>
      <c r="I231" s="254">
        <f>ROUND(E231*H231,2)</f>
        <v>0</v>
      </c>
      <c r="J231" s="253"/>
      <c r="K231" s="254">
        <f>ROUND(E231*J231,2)</f>
        <v>0</v>
      </c>
      <c r="L231" s="254">
        <v>21</v>
      </c>
      <c r="M231" s="254">
        <f>G231*(1+L231/100)</f>
        <v>0</v>
      </c>
      <c r="N231" s="252">
        <v>0</v>
      </c>
      <c r="O231" s="252">
        <f>ROUND(E231*N231,2)</f>
        <v>0</v>
      </c>
      <c r="P231" s="252">
        <v>0</v>
      </c>
      <c r="Q231" s="252">
        <f>ROUND(E231*P231,2)</f>
        <v>0</v>
      </c>
      <c r="R231" s="254"/>
      <c r="S231" s="254" t="s">
        <v>414</v>
      </c>
      <c r="T231" s="255" t="s">
        <v>420</v>
      </c>
      <c r="U231" s="224">
        <v>0</v>
      </c>
      <c r="V231" s="224">
        <f>ROUND(E231*U231,2)</f>
        <v>0</v>
      </c>
      <c r="W231" s="224"/>
      <c r="X231" s="224" t="s">
        <v>989</v>
      </c>
      <c r="Y231" s="213"/>
      <c r="Z231" s="213"/>
      <c r="AA231" s="213"/>
      <c r="AB231" s="213"/>
      <c r="AC231" s="213"/>
      <c r="AD231" s="213"/>
      <c r="AE231" s="213"/>
      <c r="AF231" s="213"/>
      <c r="AG231" s="213" t="s">
        <v>990</v>
      </c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1" x14ac:dyDescent="0.25">
      <c r="A232" s="242">
        <v>127</v>
      </c>
      <c r="B232" s="243" t="s">
        <v>991</v>
      </c>
      <c r="C232" s="258" t="s">
        <v>992</v>
      </c>
      <c r="D232" s="244" t="s">
        <v>413</v>
      </c>
      <c r="E232" s="245">
        <v>1</v>
      </c>
      <c r="F232" s="246"/>
      <c r="G232" s="247">
        <f>ROUND(E232*F232,2)</f>
        <v>0</v>
      </c>
      <c r="H232" s="246"/>
      <c r="I232" s="247">
        <f>ROUND(E232*H232,2)</f>
        <v>0</v>
      </c>
      <c r="J232" s="246"/>
      <c r="K232" s="247">
        <f>ROUND(E232*J232,2)</f>
        <v>0</v>
      </c>
      <c r="L232" s="247">
        <v>21</v>
      </c>
      <c r="M232" s="247">
        <f>G232*(1+L232/100)</f>
        <v>0</v>
      </c>
      <c r="N232" s="245">
        <v>0</v>
      </c>
      <c r="O232" s="245">
        <f>ROUND(E232*N232,2)</f>
        <v>0</v>
      </c>
      <c r="P232" s="245">
        <v>0</v>
      </c>
      <c r="Q232" s="245">
        <f>ROUND(E232*P232,2)</f>
        <v>0</v>
      </c>
      <c r="R232" s="247"/>
      <c r="S232" s="247" t="s">
        <v>414</v>
      </c>
      <c r="T232" s="248" t="s">
        <v>420</v>
      </c>
      <c r="U232" s="224">
        <v>0</v>
      </c>
      <c r="V232" s="224">
        <f>ROUND(E232*U232,2)</f>
        <v>0</v>
      </c>
      <c r="W232" s="224"/>
      <c r="X232" s="224" t="s">
        <v>529</v>
      </c>
      <c r="Y232" s="213"/>
      <c r="Z232" s="213"/>
      <c r="AA232" s="213"/>
      <c r="AB232" s="213"/>
      <c r="AC232" s="213"/>
      <c r="AD232" s="213"/>
      <c r="AE232" s="213"/>
      <c r="AF232" s="213"/>
      <c r="AG232" s="213" t="s">
        <v>802</v>
      </c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x14ac:dyDescent="0.25">
      <c r="A233" s="3"/>
      <c r="B233" s="4"/>
      <c r="C233" s="262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AE233">
        <v>15</v>
      </c>
      <c r="AF233">
        <v>21</v>
      </c>
      <c r="AG233" t="s">
        <v>252</v>
      </c>
    </row>
    <row r="234" spans="1:60" ht="13" x14ac:dyDescent="0.25">
      <c r="A234" s="216"/>
      <c r="B234" s="217" t="s">
        <v>29</v>
      </c>
      <c r="C234" s="263"/>
      <c r="D234" s="218"/>
      <c r="E234" s="219"/>
      <c r="F234" s="219"/>
      <c r="G234" s="241">
        <f>G8+G36+G52+G84+G97+G133+G156+G181+G200+G206+G212+G220+G230</f>
        <v>0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AE234">
        <f>SUMIF(L7:L232,AE233,G7:G232)</f>
        <v>0</v>
      </c>
      <c r="AF234">
        <f>SUMIF(L7:L232,AF233,G7:G232)</f>
        <v>0</v>
      </c>
      <c r="AG234" t="s">
        <v>456</v>
      </c>
    </row>
    <row r="235" spans="1:60" x14ac:dyDescent="0.25">
      <c r="C235" s="264"/>
      <c r="D235" s="10"/>
      <c r="AG235" t="s">
        <v>457</v>
      </c>
    </row>
    <row r="236" spans="1:60" x14ac:dyDescent="0.25">
      <c r="D236" s="10"/>
    </row>
    <row r="237" spans="1:60" x14ac:dyDescent="0.25">
      <c r="D237" s="10"/>
    </row>
    <row r="238" spans="1:60" x14ac:dyDescent="0.25">
      <c r="D238" s="10"/>
    </row>
    <row r="239" spans="1:60" x14ac:dyDescent="0.25">
      <c r="D239" s="10"/>
    </row>
    <row r="240" spans="1:60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4">
    <mergeCell ref="C216:G216"/>
    <mergeCell ref="C229:G229"/>
    <mergeCell ref="C135:G135"/>
    <mergeCell ref="C138:G138"/>
    <mergeCell ref="C149:G149"/>
    <mergeCell ref="C208:G208"/>
    <mergeCell ref="C210:G210"/>
    <mergeCell ref="C214:G214"/>
    <mergeCell ref="C113:G113"/>
    <mergeCell ref="C115:G115"/>
    <mergeCell ref="C116:G116"/>
    <mergeCell ref="C118:G118"/>
    <mergeCell ref="C119:G119"/>
    <mergeCell ref="C122:G122"/>
    <mergeCell ref="C104:G104"/>
    <mergeCell ref="C106:G106"/>
    <mergeCell ref="C107:G107"/>
    <mergeCell ref="C109:G109"/>
    <mergeCell ref="C110:G110"/>
    <mergeCell ref="C112:G112"/>
    <mergeCell ref="C81:G81"/>
    <mergeCell ref="C95:G95"/>
    <mergeCell ref="C96:G96"/>
    <mergeCell ref="C100:G100"/>
    <mergeCell ref="C101:G101"/>
    <mergeCell ref="C103:G103"/>
    <mergeCell ref="C74:G74"/>
    <mergeCell ref="C75:G75"/>
    <mergeCell ref="C76:G76"/>
    <mergeCell ref="C77:G77"/>
    <mergeCell ref="C78:G78"/>
    <mergeCell ref="C80:G80"/>
    <mergeCell ref="C65:G65"/>
    <mergeCell ref="C67:G67"/>
    <mergeCell ref="C70:G70"/>
    <mergeCell ref="C71:G71"/>
    <mergeCell ref="C72:G72"/>
    <mergeCell ref="C73:G73"/>
    <mergeCell ref="A1:G1"/>
    <mergeCell ref="C2:G2"/>
    <mergeCell ref="C3:G3"/>
    <mergeCell ref="C4:G4"/>
    <mergeCell ref="C35:G35"/>
    <mergeCell ref="C51:G5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58</v>
      </c>
      <c r="C4" s="205" t="s">
        <v>59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172</v>
      </c>
      <c r="C8" s="257" t="s">
        <v>173</v>
      </c>
      <c r="D8" s="234"/>
      <c r="E8" s="235"/>
      <c r="F8" s="236"/>
      <c r="G8" s="236">
        <f>SUMIF(AG9:AG37,"&lt;&gt;NOR",G9:G37)</f>
        <v>0</v>
      </c>
      <c r="H8" s="236"/>
      <c r="I8" s="236">
        <f>SUM(I9:I37)</f>
        <v>0</v>
      </c>
      <c r="J8" s="236"/>
      <c r="K8" s="236">
        <f>SUM(K9:K37)</f>
        <v>0</v>
      </c>
      <c r="L8" s="236"/>
      <c r="M8" s="236">
        <f>SUM(M9:M37)</f>
        <v>0</v>
      </c>
      <c r="N8" s="235"/>
      <c r="O8" s="235">
        <f>SUM(O9:O37)</f>
        <v>0.54</v>
      </c>
      <c r="P8" s="235"/>
      <c r="Q8" s="235">
        <f>SUM(Q9:Q37)</f>
        <v>0</v>
      </c>
      <c r="R8" s="236"/>
      <c r="S8" s="236"/>
      <c r="T8" s="237"/>
      <c r="U8" s="231"/>
      <c r="V8" s="231">
        <f>SUM(V9:V37)</f>
        <v>33.640000000000008</v>
      </c>
      <c r="W8" s="231"/>
      <c r="X8" s="231"/>
      <c r="AG8" t="s">
        <v>266</v>
      </c>
    </row>
    <row r="9" spans="1:60" outlineLevel="1" x14ac:dyDescent="0.25">
      <c r="A9" s="242">
        <v>1</v>
      </c>
      <c r="B9" s="243" t="s">
        <v>1248</v>
      </c>
      <c r="C9" s="258" t="s">
        <v>1249</v>
      </c>
      <c r="D9" s="244" t="s">
        <v>381</v>
      </c>
      <c r="E9" s="245">
        <v>4.62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1.2489999999999999E-2</v>
      </c>
      <c r="O9" s="245">
        <f>ROUND(E9*N9,2)</f>
        <v>0.06</v>
      </c>
      <c r="P9" s="245">
        <v>0</v>
      </c>
      <c r="Q9" s="245">
        <f>ROUND(E9*P9,2)</f>
        <v>0</v>
      </c>
      <c r="R9" s="247" t="s">
        <v>830</v>
      </c>
      <c r="S9" s="247" t="s">
        <v>801</v>
      </c>
      <c r="T9" s="248" t="s">
        <v>801</v>
      </c>
      <c r="U9" s="224">
        <v>0.70399999999999996</v>
      </c>
      <c r="V9" s="224">
        <f>ROUND(E9*U9,2)</f>
        <v>3.25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416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72" t="s">
        <v>1250</v>
      </c>
      <c r="D10" s="267"/>
      <c r="E10" s="267"/>
      <c r="F10" s="267"/>
      <c r="G10" s="267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827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20"/>
      <c r="B11" s="221"/>
      <c r="C11" s="273" t="s">
        <v>868</v>
      </c>
      <c r="D11" s="268"/>
      <c r="E11" s="268"/>
      <c r="F11" s="268"/>
      <c r="G11" s="268"/>
      <c r="H11" s="224"/>
      <c r="I11" s="224"/>
      <c r="J11" s="224"/>
      <c r="K11" s="224"/>
      <c r="L11" s="224"/>
      <c r="M11" s="224"/>
      <c r="N11" s="223"/>
      <c r="O11" s="223"/>
      <c r="P11" s="223"/>
      <c r="Q11" s="223"/>
      <c r="R11" s="224"/>
      <c r="S11" s="224"/>
      <c r="T11" s="224"/>
      <c r="U11" s="224"/>
      <c r="V11" s="224"/>
      <c r="W11" s="224"/>
      <c r="X11" s="224"/>
      <c r="Y11" s="213"/>
      <c r="Z11" s="213"/>
      <c r="AA11" s="213"/>
      <c r="AB11" s="213"/>
      <c r="AC11" s="213"/>
      <c r="AD11" s="213"/>
      <c r="AE11" s="213"/>
      <c r="AF11" s="213"/>
      <c r="AG11" s="213" t="s">
        <v>355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73" t="s">
        <v>865</v>
      </c>
      <c r="D12" s="268"/>
      <c r="E12" s="268"/>
      <c r="F12" s="268"/>
      <c r="G12" s="268"/>
      <c r="H12" s="224"/>
      <c r="I12" s="224"/>
      <c r="J12" s="224"/>
      <c r="K12" s="224"/>
      <c r="L12" s="224"/>
      <c r="M12" s="224"/>
      <c r="N12" s="223"/>
      <c r="O12" s="223"/>
      <c r="P12" s="223"/>
      <c r="Q12" s="223"/>
      <c r="R12" s="224"/>
      <c r="S12" s="224"/>
      <c r="T12" s="224"/>
      <c r="U12" s="224"/>
      <c r="V12" s="224"/>
      <c r="W12" s="224"/>
      <c r="X12" s="224"/>
      <c r="Y12" s="213"/>
      <c r="Z12" s="213"/>
      <c r="AA12" s="213"/>
      <c r="AB12" s="213"/>
      <c r="AC12" s="213"/>
      <c r="AD12" s="213"/>
      <c r="AE12" s="213"/>
      <c r="AF12" s="213"/>
      <c r="AG12" s="213" t="s">
        <v>355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42">
        <v>2</v>
      </c>
      <c r="B13" s="243" t="s">
        <v>1251</v>
      </c>
      <c r="C13" s="258" t="s">
        <v>1252</v>
      </c>
      <c r="D13" s="244" t="s">
        <v>381</v>
      </c>
      <c r="E13" s="245">
        <v>19.3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5">
        <v>1.4800000000000001E-2</v>
      </c>
      <c r="O13" s="245">
        <f>ROUND(E13*N13,2)</f>
        <v>0.28999999999999998</v>
      </c>
      <c r="P13" s="245">
        <v>0</v>
      </c>
      <c r="Q13" s="245">
        <f>ROUND(E13*P13,2)</f>
        <v>0</v>
      </c>
      <c r="R13" s="247" t="s">
        <v>830</v>
      </c>
      <c r="S13" s="247" t="s">
        <v>801</v>
      </c>
      <c r="T13" s="248" t="s">
        <v>801</v>
      </c>
      <c r="U13" s="224">
        <v>0.753</v>
      </c>
      <c r="V13" s="224">
        <f>ROUND(E13*U13,2)</f>
        <v>14.53</v>
      </c>
      <c r="W13" s="224"/>
      <c r="X13" s="224" t="s">
        <v>272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416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20"/>
      <c r="B14" s="221"/>
      <c r="C14" s="272" t="s">
        <v>1250</v>
      </c>
      <c r="D14" s="267"/>
      <c r="E14" s="267"/>
      <c r="F14" s="267"/>
      <c r="G14" s="267"/>
      <c r="H14" s="224"/>
      <c r="I14" s="224"/>
      <c r="J14" s="224"/>
      <c r="K14" s="224"/>
      <c r="L14" s="224"/>
      <c r="M14" s="224"/>
      <c r="N14" s="223"/>
      <c r="O14" s="223"/>
      <c r="P14" s="223"/>
      <c r="Q14" s="223"/>
      <c r="R14" s="224"/>
      <c r="S14" s="224"/>
      <c r="T14" s="224"/>
      <c r="U14" s="224"/>
      <c r="V14" s="224"/>
      <c r="W14" s="224"/>
      <c r="X14" s="224"/>
      <c r="Y14" s="213"/>
      <c r="Z14" s="213"/>
      <c r="AA14" s="213"/>
      <c r="AB14" s="213"/>
      <c r="AC14" s="213"/>
      <c r="AD14" s="213"/>
      <c r="AE14" s="213"/>
      <c r="AF14" s="213"/>
      <c r="AG14" s="213" t="s">
        <v>827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73" t="s">
        <v>868</v>
      </c>
      <c r="D15" s="268"/>
      <c r="E15" s="268"/>
      <c r="F15" s="268"/>
      <c r="G15" s="268"/>
      <c r="H15" s="224"/>
      <c r="I15" s="224"/>
      <c r="J15" s="224"/>
      <c r="K15" s="224"/>
      <c r="L15" s="224"/>
      <c r="M15" s="224"/>
      <c r="N15" s="223"/>
      <c r="O15" s="223"/>
      <c r="P15" s="223"/>
      <c r="Q15" s="223"/>
      <c r="R15" s="224"/>
      <c r="S15" s="224"/>
      <c r="T15" s="224"/>
      <c r="U15" s="224"/>
      <c r="V15" s="224"/>
      <c r="W15" s="224"/>
      <c r="X15" s="224"/>
      <c r="Y15" s="213"/>
      <c r="Z15" s="213"/>
      <c r="AA15" s="213"/>
      <c r="AB15" s="213"/>
      <c r="AC15" s="213"/>
      <c r="AD15" s="213"/>
      <c r="AE15" s="213"/>
      <c r="AF15" s="213"/>
      <c r="AG15" s="213" t="s">
        <v>355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73" t="s">
        <v>865</v>
      </c>
      <c r="D16" s="268"/>
      <c r="E16" s="268"/>
      <c r="F16" s="268"/>
      <c r="G16" s="268"/>
      <c r="H16" s="224"/>
      <c r="I16" s="224"/>
      <c r="J16" s="224"/>
      <c r="K16" s="224"/>
      <c r="L16" s="224"/>
      <c r="M16" s="224"/>
      <c r="N16" s="223"/>
      <c r="O16" s="223"/>
      <c r="P16" s="223"/>
      <c r="Q16" s="223"/>
      <c r="R16" s="224"/>
      <c r="S16" s="224"/>
      <c r="T16" s="224"/>
      <c r="U16" s="224"/>
      <c r="V16" s="224"/>
      <c r="W16" s="224"/>
      <c r="X16" s="224"/>
      <c r="Y16" s="213"/>
      <c r="Z16" s="213"/>
      <c r="AA16" s="213"/>
      <c r="AB16" s="213"/>
      <c r="AC16" s="213"/>
      <c r="AD16" s="213"/>
      <c r="AE16" s="213"/>
      <c r="AF16" s="213"/>
      <c r="AG16" s="213" t="s">
        <v>355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2">
        <v>3</v>
      </c>
      <c r="B17" s="243" t="s">
        <v>1253</v>
      </c>
      <c r="C17" s="258" t="s">
        <v>1254</v>
      </c>
      <c r="D17" s="244" t="s">
        <v>381</v>
      </c>
      <c r="E17" s="245">
        <v>8.4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5">
        <v>8.0599999999999995E-3</v>
      </c>
      <c r="O17" s="245">
        <f>ROUND(E17*N17,2)</f>
        <v>7.0000000000000007E-2</v>
      </c>
      <c r="P17" s="245">
        <v>0</v>
      </c>
      <c r="Q17" s="245">
        <f>ROUND(E17*P17,2)</f>
        <v>0</v>
      </c>
      <c r="R17" s="247" t="s">
        <v>830</v>
      </c>
      <c r="S17" s="247" t="s">
        <v>801</v>
      </c>
      <c r="T17" s="248" t="s">
        <v>801</v>
      </c>
      <c r="U17" s="224">
        <v>0.54</v>
      </c>
      <c r="V17" s="224">
        <f>ROUND(E17*U17,2)</f>
        <v>4.54</v>
      </c>
      <c r="W17" s="224"/>
      <c r="X17" s="224" t="s">
        <v>272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416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61" t="s">
        <v>868</v>
      </c>
      <c r="D18" s="256"/>
      <c r="E18" s="256"/>
      <c r="F18" s="256"/>
      <c r="G18" s="256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13"/>
      <c r="Z18" s="213"/>
      <c r="AA18" s="213"/>
      <c r="AB18" s="213"/>
      <c r="AC18" s="213"/>
      <c r="AD18" s="213"/>
      <c r="AE18" s="213"/>
      <c r="AF18" s="213"/>
      <c r="AG18" s="213" t="s">
        <v>355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73" t="s">
        <v>865</v>
      </c>
      <c r="D19" s="268"/>
      <c r="E19" s="268"/>
      <c r="F19" s="268"/>
      <c r="G19" s="268"/>
      <c r="H19" s="224"/>
      <c r="I19" s="224"/>
      <c r="J19" s="224"/>
      <c r="K19" s="224"/>
      <c r="L19" s="224"/>
      <c r="M19" s="224"/>
      <c r="N19" s="223"/>
      <c r="O19" s="223"/>
      <c r="P19" s="223"/>
      <c r="Q19" s="223"/>
      <c r="R19" s="224"/>
      <c r="S19" s="224"/>
      <c r="T19" s="224"/>
      <c r="U19" s="224"/>
      <c r="V19" s="224"/>
      <c r="W19" s="224"/>
      <c r="X19" s="224"/>
      <c r="Y19" s="213"/>
      <c r="Z19" s="213"/>
      <c r="AA19" s="213"/>
      <c r="AB19" s="213"/>
      <c r="AC19" s="213"/>
      <c r="AD19" s="213"/>
      <c r="AE19" s="213"/>
      <c r="AF19" s="213"/>
      <c r="AG19" s="213" t="s">
        <v>355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42">
        <v>4</v>
      </c>
      <c r="B20" s="243" t="s">
        <v>1255</v>
      </c>
      <c r="C20" s="258" t="s">
        <v>1256</v>
      </c>
      <c r="D20" s="244" t="s">
        <v>381</v>
      </c>
      <c r="E20" s="245">
        <v>9.6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21</v>
      </c>
      <c r="M20" s="247">
        <f>G20*(1+L20/100)</f>
        <v>0</v>
      </c>
      <c r="N20" s="245">
        <v>1.0070000000000001E-2</v>
      </c>
      <c r="O20" s="245">
        <f>ROUND(E20*N20,2)</f>
        <v>0.1</v>
      </c>
      <c r="P20" s="245">
        <v>0</v>
      </c>
      <c r="Q20" s="245">
        <f>ROUND(E20*P20,2)</f>
        <v>0</v>
      </c>
      <c r="R20" s="247" t="s">
        <v>830</v>
      </c>
      <c r="S20" s="247" t="s">
        <v>801</v>
      </c>
      <c r="T20" s="248" t="s">
        <v>801</v>
      </c>
      <c r="U20" s="224">
        <v>0.55900000000000005</v>
      </c>
      <c r="V20" s="224">
        <f>ROUND(E20*U20,2)</f>
        <v>5.37</v>
      </c>
      <c r="W20" s="224"/>
      <c r="X20" s="224" t="s">
        <v>272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416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61" t="s">
        <v>868</v>
      </c>
      <c r="D21" s="256"/>
      <c r="E21" s="256"/>
      <c r="F21" s="256"/>
      <c r="G21" s="256"/>
      <c r="H21" s="224"/>
      <c r="I21" s="224"/>
      <c r="J21" s="224"/>
      <c r="K21" s="224"/>
      <c r="L21" s="224"/>
      <c r="M21" s="224"/>
      <c r="N21" s="223"/>
      <c r="O21" s="223"/>
      <c r="P21" s="223"/>
      <c r="Q21" s="223"/>
      <c r="R21" s="224"/>
      <c r="S21" s="224"/>
      <c r="T21" s="224"/>
      <c r="U21" s="224"/>
      <c r="V21" s="224"/>
      <c r="W21" s="224"/>
      <c r="X21" s="224"/>
      <c r="Y21" s="213"/>
      <c r="Z21" s="213"/>
      <c r="AA21" s="213"/>
      <c r="AB21" s="213"/>
      <c r="AC21" s="213"/>
      <c r="AD21" s="213"/>
      <c r="AE21" s="213"/>
      <c r="AF21" s="213"/>
      <c r="AG21" s="213" t="s">
        <v>355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73" t="s">
        <v>865</v>
      </c>
      <c r="D22" s="268"/>
      <c r="E22" s="268"/>
      <c r="F22" s="268"/>
      <c r="G22" s="268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13"/>
      <c r="Z22" s="213"/>
      <c r="AA22" s="213"/>
      <c r="AB22" s="213"/>
      <c r="AC22" s="213"/>
      <c r="AD22" s="213"/>
      <c r="AE22" s="213"/>
      <c r="AF22" s="213"/>
      <c r="AG22" s="213" t="s">
        <v>355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49">
        <v>5</v>
      </c>
      <c r="B23" s="250" t="s">
        <v>1257</v>
      </c>
      <c r="C23" s="260" t="s">
        <v>1258</v>
      </c>
      <c r="D23" s="251" t="s">
        <v>381</v>
      </c>
      <c r="E23" s="252">
        <v>0.5</v>
      </c>
      <c r="F23" s="253"/>
      <c r="G23" s="254">
        <f>ROUND(E23*F23,2)</f>
        <v>0</v>
      </c>
      <c r="H23" s="253"/>
      <c r="I23" s="254">
        <f>ROUND(E23*H23,2)</f>
        <v>0</v>
      </c>
      <c r="J23" s="253"/>
      <c r="K23" s="254">
        <f>ROUND(E23*J23,2)</f>
        <v>0</v>
      </c>
      <c r="L23" s="254">
        <v>21</v>
      </c>
      <c r="M23" s="254">
        <f>G23*(1+L23/100)</f>
        <v>0</v>
      </c>
      <c r="N23" s="252">
        <v>3.0100000000000001E-3</v>
      </c>
      <c r="O23" s="252">
        <f>ROUND(E23*N23,2)</f>
        <v>0</v>
      </c>
      <c r="P23" s="252">
        <v>0</v>
      </c>
      <c r="Q23" s="252">
        <f>ROUND(E23*P23,2)</f>
        <v>0</v>
      </c>
      <c r="R23" s="254" t="s">
        <v>830</v>
      </c>
      <c r="S23" s="254" t="s">
        <v>801</v>
      </c>
      <c r="T23" s="255" t="s">
        <v>801</v>
      </c>
      <c r="U23" s="224">
        <v>0.28999999999999998</v>
      </c>
      <c r="V23" s="224">
        <f>ROUND(E23*U23,2)</f>
        <v>0.15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416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49">
        <v>6</v>
      </c>
      <c r="B24" s="250" t="s">
        <v>1259</v>
      </c>
      <c r="C24" s="260" t="s">
        <v>1260</v>
      </c>
      <c r="D24" s="251" t="s">
        <v>381</v>
      </c>
      <c r="E24" s="252">
        <v>1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8.2799999999999992E-3</v>
      </c>
      <c r="O24" s="252">
        <f>ROUND(E24*N24,2)</f>
        <v>0.01</v>
      </c>
      <c r="P24" s="252">
        <v>0</v>
      </c>
      <c r="Q24" s="252">
        <f>ROUND(E24*P24,2)</f>
        <v>0</v>
      </c>
      <c r="R24" s="254" t="s">
        <v>830</v>
      </c>
      <c r="S24" s="254" t="s">
        <v>801</v>
      </c>
      <c r="T24" s="255" t="s">
        <v>801</v>
      </c>
      <c r="U24" s="224">
        <v>0.50700000000000001</v>
      </c>
      <c r="V24" s="224">
        <f>ROUND(E24*U24,2)</f>
        <v>0.51</v>
      </c>
      <c r="W24" s="224"/>
      <c r="X24" s="224" t="s">
        <v>272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416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9">
        <v>7</v>
      </c>
      <c r="B25" s="250" t="s">
        <v>1261</v>
      </c>
      <c r="C25" s="260" t="s">
        <v>1262</v>
      </c>
      <c r="D25" s="251" t="s">
        <v>388</v>
      </c>
      <c r="E25" s="252">
        <v>3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3.6999999999999999E-4</v>
      </c>
      <c r="O25" s="252">
        <f>ROUND(E25*N25,2)</f>
        <v>0</v>
      </c>
      <c r="P25" s="252">
        <v>0</v>
      </c>
      <c r="Q25" s="252">
        <f>ROUND(E25*P25,2)</f>
        <v>0</v>
      </c>
      <c r="R25" s="254" t="s">
        <v>830</v>
      </c>
      <c r="S25" s="254" t="s">
        <v>801</v>
      </c>
      <c r="T25" s="255" t="s">
        <v>801</v>
      </c>
      <c r="U25" s="224">
        <v>0.21</v>
      </c>
      <c r="V25" s="224">
        <f>ROUND(E25*U25,2)</f>
        <v>0.63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416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49">
        <v>8</v>
      </c>
      <c r="B26" s="250" t="s">
        <v>1263</v>
      </c>
      <c r="C26" s="260" t="s">
        <v>1264</v>
      </c>
      <c r="D26" s="251" t="s">
        <v>388</v>
      </c>
      <c r="E26" s="252">
        <v>3</v>
      </c>
      <c r="F26" s="253"/>
      <c r="G26" s="254">
        <f>ROUND(E26*F26,2)</f>
        <v>0</v>
      </c>
      <c r="H26" s="253"/>
      <c r="I26" s="254">
        <f>ROUND(E26*H26,2)</f>
        <v>0</v>
      </c>
      <c r="J26" s="253"/>
      <c r="K26" s="254">
        <f>ROUND(E26*J26,2)</f>
        <v>0</v>
      </c>
      <c r="L26" s="254">
        <v>21</v>
      </c>
      <c r="M26" s="254">
        <f>G26*(1+L26/100)</f>
        <v>0</v>
      </c>
      <c r="N26" s="252">
        <v>9.7000000000000005E-4</v>
      </c>
      <c r="O26" s="252">
        <f>ROUND(E26*N26,2)</f>
        <v>0</v>
      </c>
      <c r="P26" s="252">
        <v>0</v>
      </c>
      <c r="Q26" s="252">
        <f>ROUND(E26*P26,2)</f>
        <v>0</v>
      </c>
      <c r="R26" s="254" t="s">
        <v>830</v>
      </c>
      <c r="S26" s="254" t="s">
        <v>801</v>
      </c>
      <c r="T26" s="255" t="s">
        <v>801</v>
      </c>
      <c r="U26" s="224">
        <v>0.26900000000000002</v>
      </c>
      <c r="V26" s="224">
        <f>ROUND(E26*U26,2)</f>
        <v>0.81</v>
      </c>
      <c r="W26" s="224"/>
      <c r="X26" s="224" t="s">
        <v>272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416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49">
        <v>9</v>
      </c>
      <c r="B27" s="250" t="s">
        <v>1265</v>
      </c>
      <c r="C27" s="260" t="s">
        <v>1266</v>
      </c>
      <c r="D27" s="251" t="s">
        <v>388</v>
      </c>
      <c r="E27" s="252">
        <v>1</v>
      </c>
      <c r="F27" s="253"/>
      <c r="G27" s="254">
        <f>ROUND(E27*F27,2)</f>
        <v>0</v>
      </c>
      <c r="H27" s="253"/>
      <c r="I27" s="254">
        <f>ROUND(E27*H27,2)</f>
        <v>0</v>
      </c>
      <c r="J27" s="253"/>
      <c r="K27" s="254">
        <f>ROUND(E27*J27,2)</f>
        <v>0</v>
      </c>
      <c r="L27" s="254">
        <v>21</v>
      </c>
      <c r="M27" s="254">
        <f>G27*(1+L27/100)</f>
        <v>0</v>
      </c>
      <c r="N27" s="252">
        <v>2.16E-3</v>
      </c>
      <c r="O27" s="252">
        <f>ROUND(E27*N27,2)</f>
        <v>0</v>
      </c>
      <c r="P27" s="252">
        <v>0</v>
      </c>
      <c r="Q27" s="252">
        <f>ROUND(E27*P27,2)</f>
        <v>0</v>
      </c>
      <c r="R27" s="254" t="s">
        <v>830</v>
      </c>
      <c r="S27" s="254" t="s">
        <v>801</v>
      </c>
      <c r="T27" s="255" t="s">
        <v>801</v>
      </c>
      <c r="U27" s="224">
        <v>0.42</v>
      </c>
      <c r="V27" s="224">
        <f>ROUND(E27*U27,2)</f>
        <v>0.42</v>
      </c>
      <c r="W27" s="224"/>
      <c r="X27" s="224" t="s">
        <v>272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416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49">
        <v>10</v>
      </c>
      <c r="B28" s="250" t="s">
        <v>1267</v>
      </c>
      <c r="C28" s="260" t="s">
        <v>1268</v>
      </c>
      <c r="D28" s="251" t="s">
        <v>388</v>
      </c>
      <c r="E28" s="252">
        <v>3</v>
      </c>
      <c r="F28" s="253"/>
      <c r="G28" s="254">
        <f>ROUND(E28*F28,2)</f>
        <v>0</v>
      </c>
      <c r="H28" s="253"/>
      <c r="I28" s="254">
        <f>ROUND(E28*H28,2)</f>
        <v>0</v>
      </c>
      <c r="J28" s="253"/>
      <c r="K28" s="254">
        <f>ROUND(E28*J28,2)</f>
        <v>0</v>
      </c>
      <c r="L28" s="254">
        <v>21</v>
      </c>
      <c r="M28" s="254">
        <f>G28*(1+L28/100)</f>
        <v>0</v>
      </c>
      <c r="N28" s="252">
        <v>1.6000000000000001E-4</v>
      </c>
      <c r="O28" s="252">
        <f>ROUND(E28*N28,2)</f>
        <v>0</v>
      </c>
      <c r="P28" s="252">
        <v>0</v>
      </c>
      <c r="Q28" s="252">
        <f>ROUND(E28*P28,2)</f>
        <v>0</v>
      </c>
      <c r="R28" s="254" t="s">
        <v>830</v>
      </c>
      <c r="S28" s="254" t="s">
        <v>801</v>
      </c>
      <c r="T28" s="255" t="s">
        <v>801</v>
      </c>
      <c r="U28" s="224">
        <v>0.17</v>
      </c>
      <c r="V28" s="224">
        <f>ROUND(E28*U28,2)</f>
        <v>0.51</v>
      </c>
      <c r="W28" s="224"/>
      <c r="X28" s="224" t="s">
        <v>272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416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49">
        <v>11</v>
      </c>
      <c r="B29" s="250" t="s">
        <v>1269</v>
      </c>
      <c r="C29" s="260" t="s">
        <v>1270</v>
      </c>
      <c r="D29" s="251" t="s">
        <v>413</v>
      </c>
      <c r="E29" s="252">
        <v>5</v>
      </c>
      <c r="F29" s="253"/>
      <c r="G29" s="254">
        <f>ROUND(E29*F29,2)</f>
        <v>0</v>
      </c>
      <c r="H29" s="253"/>
      <c r="I29" s="254">
        <f>ROUND(E29*H29,2)</f>
        <v>0</v>
      </c>
      <c r="J29" s="253"/>
      <c r="K29" s="254">
        <f>ROUND(E29*J29,2)</f>
        <v>0</v>
      </c>
      <c r="L29" s="254">
        <v>21</v>
      </c>
      <c r="M29" s="254">
        <f>G29*(1+L29/100)</f>
        <v>0</v>
      </c>
      <c r="N29" s="252">
        <v>0</v>
      </c>
      <c r="O29" s="252">
        <f>ROUND(E29*N29,2)</f>
        <v>0</v>
      </c>
      <c r="P29" s="252">
        <v>0</v>
      </c>
      <c r="Q29" s="252">
        <f>ROUND(E29*P29,2)</f>
        <v>0</v>
      </c>
      <c r="R29" s="254"/>
      <c r="S29" s="254" t="s">
        <v>414</v>
      </c>
      <c r="T29" s="255" t="s">
        <v>420</v>
      </c>
      <c r="U29" s="224">
        <v>0</v>
      </c>
      <c r="V29" s="224">
        <f>ROUND(E29*U29,2)</f>
        <v>0</v>
      </c>
      <c r="W29" s="224"/>
      <c r="X29" s="224" t="s">
        <v>272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416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49">
        <v>12</v>
      </c>
      <c r="B30" s="250" t="s">
        <v>1271</v>
      </c>
      <c r="C30" s="260" t="s">
        <v>1272</v>
      </c>
      <c r="D30" s="251" t="s">
        <v>388</v>
      </c>
      <c r="E30" s="252">
        <v>3</v>
      </c>
      <c r="F30" s="253"/>
      <c r="G30" s="254">
        <f>ROUND(E30*F30,2)</f>
        <v>0</v>
      </c>
      <c r="H30" s="253"/>
      <c r="I30" s="254">
        <f>ROUND(E30*H30,2)</f>
        <v>0</v>
      </c>
      <c r="J30" s="253"/>
      <c r="K30" s="254">
        <f>ROUND(E30*J30,2)</f>
        <v>0</v>
      </c>
      <c r="L30" s="254">
        <v>21</v>
      </c>
      <c r="M30" s="254">
        <f>G30*(1+L30/100)</f>
        <v>0</v>
      </c>
      <c r="N30" s="252">
        <v>1.6000000000000001E-4</v>
      </c>
      <c r="O30" s="252">
        <f>ROUND(E30*N30,2)</f>
        <v>0</v>
      </c>
      <c r="P30" s="252">
        <v>0</v>
      </c>
      <c r="Q30" s="252">
        <f>ROUND(E30*P30,2)</f>
        <v>0</v>
      </c>
      <c r="R30" s="254"/>
      <c r="S30" s="254" t="s">
        <v>414</v>
      </c>
      <c r="T30" s="255" t="s">
        <v>420</v>
      </c>
      <c r="U30" s="224">
        <v>0.17</v>
      </c>
      <c r="V30" s="224">
        <f>ROUND(E30*U30,2)</f>
        <v>0.51</v>
      </c>
      <c r="W30" s="224"/>
      <c r="X30" s="224" t="s">
        <v>272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416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49">
        <v>13</v>
      </c>
      <c r="B31" s="250" t="s">
        <v>1273</v>
      </c>
      <c r="C31" s="260" t="s">
        <v>1274</v>
      </c>
      <c r="D31" s="251" t="s">
        <v>388</v>
      </c>
      <c r="E31" s="252">
        <v>1</v>
      </c>
      <c r="F31" s="253"/>
      <c r="G31" s="254">
        <f>ROUND(E31*F31,2)</f>
        <v>0</v>
      </c>
      <c r="H31" s="253"/>
      <c r="I31" s="254">
        <f>ROUND(E31*H31,2)</f>
        <v>0</v>
      </c>
      <c r="J31" s="253"/>
      <c r="K31" s="254">
        <f>ROUND(E31*J31,2)</f>
        <v>0</v>
      </c>
      <c r="L31" s="254">
        <v>21</v>
      </c>
      <c r="M31" s="254">
        <f>G31*(1+L31/100)</f>
        <v>0</v>
      </c>
      <c r="N31" s="252">
        <v>8.0000000000000004E-4</v>
      </c>
      <c r="O31" s="252">
        <f>ROUND(E31*N31,2)</f>
        <v>0</v>
      </c>
      <c r="P31" s="252">
        <v>0</v>
      </c>
      <c r="Q31" s="252">
        <f>ROUND(E31*P31,2)</f>
        <v>0</v>
      </c>
      <c r="R31" s="254"/>
      <c r="S31" s="254" t="s">
        <v>414</v>
      </c>
      <c r="T31" s="255" t="s">
        <v>420</v>
      </c>
      <c r="U31" s="224">
        <v>0.27</v>
      </c>
      <c r="V31" s="224">
        <f>ROUND(E31*U31,2)</f>
        <v>0.27</v>
      </c>
      <c r="W31" s="224"/>
      <c r="X31" s="224" t="s">
        <v>272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416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49">
        <v>14</v>
      </c>
      <c r="B32" s="250" t="s">
        <v>1275</v>
      </c>
      <c r="C32" s="260" t="s">
        <v>1276</v>
      </c>
      <c r="D32" s="251" t="s">
        <v>388</v>
      </c>
      <c r="E32" s="252">
        <v>1</v>
      </c>
      <c r="F32" s="253"/>
      <c r="G32" s="254">
        <f>ROUND(E32*F32,2)</f>
        <v>0</v>
      </c>
      <c r="H32" s="253"/>
      <c r="I32" s="254">
        <f>ROUND(E32*H32,2)</f>
        <v>0</v>
      </c>
      <c r="J32" s="253"/>
      <c r="K32" s="254">
        <f>ROUND(E32*J32,2)</f>
        <v>0</v>
      </c>
      <c r="L32" s="254">
        <v>21</v>
      </c>
      <c r="M32" s="254">
        <f>G32*(1+L32/100)</f>
        <v>0</v>
      </c>
      <c r="N32" s="252">
        <v>1.6999999999999999E-3</v>
      </c>
      <c r="O32" s="252">
        <f>ROUND(E32*N32,2)</f>
        <v>0</v>
      </c>
      <c r="P32" s="252">
        <v>0</v>
      </c>
      <c r="Q32" s="252">
        <f>ROUND(E32*P32,2)</f>
        <v>0</v>
      </c>
      <c r="R32" s="254"/>
      <c r="S32" s="254" t="s">
        <v>414</v>
      </c>
      <c r="T32" s="255" t="s">
        <v>420</v>
      </c>
      <c r="U32" s="224">
        <v>0.42</v>
      </c>
      <c r="V32" s="224">
        <f>ROUND(E32*U32,2)</f>
        <v>0.42</v>
      </c>
      <c r="W32" s="224"/>
      <c r="X32" s="224" t="s">
        <v>272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416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49">
        <v>15</v>
      </c>
      <c r="B33" s="250" t="s">
        <v>1277</v>
      </c>
      <c r="C33" s="260" t="s">
        <v>1278</v>
      </c>
      <c r="D33" s="251" t="s">
        <v>388</v>
      </c>
      <c r="E33" s="252">
        <v>4</v>
      </c>
      <c r="F33" s="253"/>
      <c r="G33" s="254">
        <f>ROUND(E33*F33,2)</f>
        <v>0</v>
      </c>
      <c r="H33" s="253"/>
      <c r="I33" s="254">
        <f>ROUND(E33*H33,2)</f>
        <v>0</v>
      </c>
      <c r="J33" s="253"/>
      <c r="K33" s="254">
        <f>ROUND(E33*J33,2)</f>
        <v>0</v>
      </c>
      <c r="L33" s="254">
        <v>21</v>
      </c>
      <c r="M33" s="254">
        <f>G33*(1+L33/100)</f>
        <v>0</v>
      </c>
      <c r="N33" s="252">
        <v>2.5699999999999998E-3</v>
      </c>
      <c r="O33" s="252">
        <f>ROUND(E33*N33,2)</f>
        <v>0.01</v>
      </c>
      <c r="P33" s="252">
        <v>0</v>
      </c>
      <c r="Q33" s="252">
        <f>ROUND(E33*P33,2)</f>
        <v>0</v>
      </c>
      <c r="R33" s="254"/>
      <c r="S33" s="254" t="s">
        <v>414</v>
      </c>
      <c r="T33" s="255" t="s">
        <v>1279</v>
      </c>
      <c r="U33" s="224">
        <v>0.43</v>
      </c>
      <c r="V33" s="224">
        <f>ROUND(E33*U33,2)</f>
        <v>1.72</v>
      </c>
      <c r="W33" s="224"/>
      <c r="X33" s="224" t="s">
        <v>272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416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49">
        <v>16</v>
      </c>
      <c r="B34" s="250" t="s">
        <v>1280</v>
      </c>
      <c r="C34" s="260" t="s">
        <v>1281</v>
      </c>
      <c r="D34" s="251" t="s">
        <v>388</v>
      </c>
      <c r="E34" s="252">
        <v>4</v>
      </c>
      <c r="F34" s="253"/>
      <c r="G34" s="254">
        <f>ROUND(E34*F34,2)</f>
        <v>0</v>
      </c>
      <c r="H34" s="253"/>
      <c r="I34" s="254">
        <f>ROUND(E34*H34,2)</f>
        <v>0</v>
      </c>
      <c r="J34" s="253"/>
      <c r="K34" s="254">
        <f>ROUND(E34*J34,2)</f>
        <v>0</v>
      </c>
      <c r="L34" s="254">
        <v>21</v>
      </c>
      <c r="M34" s="254">
        <f>G34*(1+L34/100)</f>
        <v>0</v>
      </c>
      <c r="N34" s="252">
        <v>0</v>
      </c>
      <c r="O34" s="252">
        <f>ROUND(E34*N34,2)</f>
        <v>0</v>
      </c>
      <c r="P34" s="252">
        <v>0</v>
      </c>
      <c r="Q34" s="252">
        <f>ROUND(E34*P34,2)</f>
        <v>0</v>
      </c>
      <c r="R34" s="254"/>
      <c r="S34" s="254" t="s">
        <v>414</v>
      </c>
      <c r="T34" s="255" t="s">
        <v>420</v>
      </c>
      <c r="U34" s="224">
        <v>0</v>
      </c>
      <c r="V34" s="224">
        <f>ROUND(E34*U34,2)</f>
        <v>0</v>
      </c>
      <c r="W34" s="224"/>
      <c r="X34" s="224" t="s">
        <v>272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416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42">
        <v>17</v>
      </c>
      <c r="B35" s="243" t="s">
        <v>1282</v>
      </c>
      <c r="C35" s="258" t="s">
        <v>1283</v>
      </c>
      <c r="D35" s="244" t="s">
        <v>388</v>
      </c>
      <c r="E35" s="245">
        <v>4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21</v>
      </c>
      <c r="M35" s="247">
        <f>G35*(1+L35/100)</f>
        <v>0</v>
      </c>
      <c r="N35" s="245">
        <v>0</v>
      </c>
      <c r="O35" s="245">
        <f>ROUND(E35*N35,2)</f>
        <v>0</v>
      </c>
      <c r="P35" s="245">
        <v>0</v>
      </c>
      <c r="Q35" s="245">
        <f>ROUND(E35*P35,2)</f>
        <v>0</v>
      </c>
      <c r="R35" s="247"/>
      <c r="S35" s="247" t="s">
        <v>414</v>
      </c>
      <c r="T35" s="248" t="s">
        <v>420</v>
      </c>
      <c r="U35" s="224">
        <v>0</v>
      </c>
      <c r="V35" s="224">
        <f>ROUND(E35*U35,2)</f>
        <v>0</v>
      </c>
      <c r="W35" s="224"/>
      <c r="X35" s="224" t="s">
        <v>272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416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>
        <v>18</v>
      </c>
      <c r="B36" s="221" t="s">
        <v>1284</v>
      </c>
      <c r="C36" s="270" t="s">
        <v>1285</v>
      </c>
      <c r="D36" s="222" t="s">
        <v>0</v>
      </c>
      <c r="E36" s="265"/>
      <c r="F36" s="225"/>
      <c r="G36" s="224">
        <f>ROUND(E36*F36,2)</f>
        <v>0</v>
      </c>
      <c r="H36" s="225"/>
      <c r="I36" s="224">
        <f>ROUND(E36*H36,2)</f>
        <v>0</v>
      </c>
      <c r="J36" s="225"/>
      <c r="K36" s="224">
        <f>ROUND(E36*J36,2)</f>
        <v>0</v>
      </c>
      <c r="L36" s="224">
        <v>21</v>
      </c>
      <c r="M36" s="224">
        <f>G36*(1+L36/100)</f>
        <v>0</v>
      </c>
      <c r="N36" s="223">
        <v>0</v>
      </c>
      <c r="O36" s="223">
        <f>ROUND(E36*N36,2)</f>
        <v>0</v>
      </c>
      <c r="P36" s="223">
        <v>0</v>
      </c>
      <c r="Q36" s="223">
        <f>ROUND(E36*P36,2)</f>
        <v>0</v>
      </c>
      <c r="R36" s="224" t="s">
        <v>830</v>
      </c>
      <c r="S36" s="224" t="s">
        <v>801</v>
      </c>
      <c r="T36" s="224" t="s">
        <v>801</v>
      </c>
      <c r="U36" s="224">
        <v>0</v>
      </c>
      <c r="V36" s="224">
        <f>ROUND(E36*U36,2)</f>
        <v>0</v>
      </c>
      <c r="W36" s="224"/>
      <c r="X36" s="224" t="s">
        <v>156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825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71" t="s">
        <v>917</v>
      </c>
      <c r="D37" s="266"/>
      <c r="E37" s="266"/>
      <c r="F37" s="266"/>
      <c r="G37" s="266"/>
      <c r="H37" s="224"/>
      <c r="I37" s="224"/>
      <c r="J37" s="224"/>
      <c r="K37" s="224"/>
      <c r="L37" s="224"/>
      <c r="M37" s="224"/>
      <c r="N37" s="223"/>
      <c r="O37" s="223"/>
      <c r="P37" s="223"/>
      <c r="Q37" s="223"/>
      <c r="R37" s="224"/>
      <c r="S37" s="224"/>
      <c r="T37" s="224"/>
      <c r="U37" s="224"/>
      <c r="V37" s="224"/>
      <c r="W37" s="224"/>
      <c r="X37" s="224"/>
      <c r="Y37" s="213"/>
      <c r="Z37" s="213"/>
      <c r="AA37" s="213"/>
      <c r="AB37" s="213"/>
      <c r="AC37" s="213"/>
      <c r="AD37" s="213"/>
      <c r="AE37" s="213"/>
      <c r="AF37" s="213"/>
      <c r="AG37" s="213" t="s">
        <v>827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13" x14ac:dyDescent="0.25">
      <c r="A38" s="232" t="s">
        <v>265</v>
      </c>
      <c r="B38" s="233" t="s">
        <v>174</v>
      </c>
      <c r="C38" s="257" t="s">
        <v>175</v>
      </c>
      <c r="D38" s="234"/>
      <c r="E38" s="235"/>
      <c r="F38" s="236"/>
      <c r="G38" s="236">
        <f>SUMIF(AG39:AG46,"&lt;&gt;NOR",G39:G46)</f>
        <v>0</v>
      </c>
      <c r="H38" s="236"/>
      <c r="I38" s="236">
        <f>SUM(I39:I46)</f>
        <v>0</v>
      </c>
      <c r="J38" s="236"/>
      <c r="K38" s="236">
        <f>SUM(K39:K46)</f>
        <v>0</v>
      </c>
      <c r="L38" s="236"/>
      <c r="M38" s="236">
        <f>SUM(M39:M46)</f>
        <v>0</v>
      </c>
      <c r="N38" s="235"/>
      <c r="O38" s="235">
        <f>SUM(O39:O46)</f>
        <v>0.03</v>
      </c>
      <c r="P38" s="235"/>
      <c r="Q38" s="235">
        <f>SUM(Q39:Q46)</f>
        <v>0</v>
      </c>
      <c r="R38" s="236"/>
      <c r="S38" s="236"/>
      <c r="T38" s="237"/>
      <c r="U38" s="231"/>
      <c r="V38" s="231">
        <f>SUM(V39:V46)</f>
        <v>4.84</v>
      </c>
      <c r="W38" s="231"/>
      <c r="X38" s="231"/>
      <c r="AG38" t="s">
        <v>266</v>
      </c>
    </row>
    <row r="39" spans="1:60" outlineLevel="1" x14ac:dyDescent="0.25">
      <c r="A39" s="249">
        <v>19</v>
      </c>
      <c r="B39" s="250" t="s">
        <v>1286</v>
      </c>
      <c r="C39" s="260" t="s">
        <v>1287</v>
      </c>
      <c r="D39" s="251" t="s">
        <v>388</v>
      </c>
      <c r="E39" s="252">
        <v>1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21</v>
      </c>
      <c r="M39" s="254">
        <f>G39*(1+L39/100)</f>
        <v>0</v>
      </c>
      <c r="N39" s="252">
        <v>3.9100000000000003E-3</v>
      </c>
      <c r="O39" s="252">
        <f>ROUND(E39*N39,2)</f>
        <v>0</v>
      </c>
      <c r="P39" s="252">
        <v>0</v>
      </c>
      <c r="Q39" s="252">
        <f>ROUND(E39*P39,2)</f>
        <v>0</v>
      </c>
      <c r="R39" s="254" t="s">
        <v>830</v>
      </c>
      <c r="S39" s="254" t="s">
        <v>801</v>
      </c>
      <c r="T39" s="255" t="s">
        <v>801</v>
      </c>
      <c r="U39" s="224">
        <v>1.06</v>
      </c>
      <c r="V39" s="224">
        <f>ROUND(E39*U39,2)</f>
        <v>1.06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416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49">
        <v>20</v>
      </c>
      <c r="B40" s="250" t="s">
        <v>1265</v>
      </c>
      <c r="C40" s="260" t="s">
        <v>1266</v>
      </c>
      <c r="D40" s="251" t="s">
        <v>388</v>
      </c>
      <c r="E40" s="252">
        <v>1</v>
      </c>
      <c r="F40" s="253"/>
      <c r="G40" s="254">
        <f>ROUND(E40*F40,2)</f>
        <v>0</v>
      </c>
      <c r="H40" s="253"/>
      <c r="I40" s="254">
        <f>ROUND(E40*H40,2)</f>
        <v>0</v>
      </c>
      <c r="J40" s="253"/>
      <c r="K40" s="254">
        <f>ROUND(E40*J40,2)</f>
        <v>0</v>
      </c>
      <c r="L40" s="254">
        <v>21</v>
      </c>
      <c r="M40" s="254">
        <f>G40*(1+L40/100)</f>
        <v>0</v>
      </c>
      <c r="N40" s="252">
        <v>2.16E-3</v>
      </c>
      <c r="O40" s="252">
        <f>ROUND(E40*N40,2)</f>
        <v>0</v>
      </c>
      <c r="P40" s="252">
        <v>0</v>
      </c>
      <c r="Q40" s="252">
        <f>ROUND(E40*P40,2)</f>
        <v>0</v>
      </c>
      <c r="R40" s="254" t="s">
        <v>830</v>
      </c>
      <c r="S40" s="254" t="s">
        <v>801</v>
      </c>
      <c r="T40" s="255" t="s">
        <v>801</v>
      </c>
      <c r="U40" s="224">
        <v>0.42</v>
      </c>
      <c r="V40" s="224">
        <f>ROUND(E40*U40,2)</f>
        <v>0.42</v>
      </c>
      <c r="W40" s="224"/>
      <c r="X40" s="224" t="s">
        <v>272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416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49">
        <v>21</v>
      </c>
      <c r="B41" s="250" t="s">
        <v>1288</v>
      </c>
      <c r="C41" s="260" t="s">
        <v>1289</v>
      </c>
      <c r="D41" s="251" t="s">
        <v>413</v>
      </c>
      <c r="E41" s="252">
        <v>1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21</v>
      </c>
      <c r="M41" s="254">
        <f>G41*(1+L41/100)</f>
        <v>0</v>
      </c>
      <c r="N41" s="252">
        <v>2.8250000000000001E-2</v>
      </c>
      <c r="O41" s="252">
        <f>ROUND(E41*N41,2)</f>
        <v>0.03</v>
      </c>
      <c r="P41" s="252">
        <v>0</v>
      </c>
      <c r="Q41" s="252">
        <f>ROUND(E41*P41,2)</f>
        <v>0</v>
      </c>
      <c r="R41" s="254"/>
      <c r="S41" s="254" t="s">
        <v>414</v>
      </c>
      <c r="T41" s="255" t="s">
        <v>420</v>
      </c>
      <c r="U41" s="224">
        <v>0.9</v>
      </c>
      <c r="V41" s="224">
        <f>ROUND(E41*U41,2)</f>
        <v>0.9</v>
      </c>
      <c r="W41" s="224"/>
      <c r="X41" s="224" t="s">
        <v>272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416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49">
        <v>22</v>
      </c>
      <c r="B42" s="250" t="s">
        <v>1290</v>
      </c>
      <c r="C42" s="260" t="s">
        <v>1291</v>
      </c>
      <c r="D42" s="251" t="s">
        <v>388</v>
      </c>
      <c r="E42" s="252">
        <v>1</v>
      </c>
      <c r="F42" s="253"/>
      <c r="G42" s="254">
        <f>ROUND(E42*F42,2)</f>
        <v>0</v>
      </c>
      <c r="H42" s="253"/>
      <c r="I42" s="254">
        <f>ROUND(E42*H42,2)</f>
        <v>0</v>
      </c>
      <c r="J42" s="253"/>
      <c r="K42" s="254">
        <f>ROUND(E42*J42,2)</f>
        <v>0</v>
      </c>
      <c r="L42" s="254">
        <v>21</v>
      </c>
      <c r="M42" s="254">
        <f>G42*(1+L42/100)</f>
        <v>0</v>
      </c>
      <c r="N42" s="252">
        <v>0</v>
      </c>
      <c r="O42" s="252">
        <f>ROUND(E42*N42,2)</f>
        <v>0</v>
      </c>
      <c r="P42" s="252">
        <v>0</v>
      </c>
      <c r="Q42" s="252">
        <f>ROUND(E42*P42,2)</f>
        <v>0</v>
      </c>
      <c r="R42" s="254"/>
      <c r="S42" s="254" t="s">
        <v>414</v>
      </c>
      <c r="T42" s="255" t="s">
        <v>420</v>
      </c>
      <c r="U42" s="224">
        <v>0.26900000000000002</v>
      </c>
      <c r="V42" s="224">
        <f>ROUND(E42*U42,2)</f>
        <v>0.27</v>
      </c>
      <c r="W42" s="224"/>
      <c r="X42" s="224" t="s">
        <v>272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416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49">
        <v>23</v>
      </c>
      <c r="B43" s="250" t="s">
        <v>1292</v>
      </c>
      <c r="C43" s="260" t="s">
        <v>1293</v>
      </c>
      <c r="D43" s="251" t="s">
        <v>388</v>
      </c>
      <c r="E43" s="252">
        <v>1</v>
      </c>
      <c r="F43" s="253"/>
      <c r="G43" s="254">
        <f>ROUND(E43*F43,2)</f>
        <v>0</v>
      </c>
      <c r="H43" s="253"/>
      <c r="I43" s="254">
        <f>ROUND(E43*H43,2)</f>
        <v>0</v>
      </c>
      <c r="J43" s="253"/>
      <c r="K43" s="254">
        <f>ROUND(E43*J43,2)</f>
        <v>0</v>
      </c>
      <c r="L43" s="254">
        <v>21</v>
      </c>
      <c r="M43" s="254">
        <f>G43*(1+L43/100)</f>
        <v>0</v>
      </c>
      <c r="N43" s="252">
        <v>0</v>
      </c>
      <c r="O43" s="252">
        <f>ROUND(E43*N43,2)</f>
        <v>0</v>
      </c>
      <c r="P43" s="252">
        <v>0</v>
      </c>
      <c r="Q43" s="252">
        <f>ROUND(E43*P43,2)</f>
        <v>0</v>
      </c>
      <c r="R43" s="254"/>
      <c r="S43" s="254" t="s">
        <v>414</v>
      </c>
      <c r="T43" s="255" t="s">
        <v>420</v>
      </c>
      <c r="U43" s="224">
        <v>0.27</v>
      </c>
      <c r="V43" s="224">
        <f>ROUND(E43*U43,2)</f>
        <v>0.27</v>
      </c>
      <c r="W43" s="224"/>
      <c r="X43" s="224" t="s">
        <v>272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416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49">
        <v>24</v>
      </c>
      <c r="B44" s="250" t="s">
        <v>1277</v>
      </c>
      <c r="C44" s="260" t="s">
        <v>1278</v>
      </c>
      <c r="D44" s="251" t="s">
        <v>388</v>
      </c>
      <c r="E44" s="252">
        <v>1</v>
      </c>
      <c r="F44" s="253"/>
      <c r="G44" s="254">
        <f>ROUND(E44*F44,2)</f>
        <v>0</v>
      </c>
      <c r="H44" s="253"/>
      <c r="I44" s="254">
        <f>ROUND(E44*H44,2)</f>
        <v>0</v>
      </c>
      <c r="J44" s="253"/>
      <c r="K44" s="254">
        <f>ROUND(E44*J44,2)</f>
        <v>0</v>
      </c>
      <c r="L44" s="254">
        <v>21</v>
      </c>
      <c r="M44" s="254">
        <f>G44*(1+L44/100)</f>
        <v>0</v>
      </c>
      <c r="N44" s="252">
        <v>2.5699999999999998E-3</v>
      </c>
      <c r="O44" s="252">
        <f>ROUND(E44*N44,2)</f>
        <v>0</v>
      </c>
      <c r="P44" s="252">
        <v>0</v>
      </c>
      <c r="Q44" s="252">
        <f>ROUND(E44*P44,2)</f>
        <v>0</v>
      </c>
      <c r="R44" s="254"/>
      <c r="S44" s="254" t="s">
        <v>414</v>
      </c>
      <c r="T44" s="255" t="s">
        <v>1279</v>
      </c>
      <c r="U44" s="224">
        <v>0.43</v>
      </c>
      <c r="V44" s="224">
        <f>ROUND(E44*U44,2)</f>
        <v>0.43</v>
      </c>
      <c r="W44" s="224"/>
      <c r="X44" s="224" t="s">
        <v>272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416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49">
        <v>25</v>
      </c>
      <c r="B45" s="250" t="s">
        <v>1294</v>
      </c>
      <c r="C45" s="260" t="s">
        <v>1295</v>
      </c>
      <c r="D45" s="251" t="s">
        <v>388</v>
      </c>
      <c r="E45" s="252">
        <v>1</v>
      </c>
      <c r="F45" s="253"/>
      <c r="G45" s="254">
        <f>ROUND(E45*F45,2)</f>
        <v>0</v>
      </c>
      <c r="H45" s="253"/>
      <c r="I45" s="254">
        <f>ROUND(E45*H45,2)</f>
        <v>0</v>
      </c>
      <c r="J45" s="253"/>
      <c r="K45" s="254">
        <f>ROUND(E45*J45,2)</f>
        <v>0</v>
      </c>
      <c r="L45" s="254">
        <v>21</v>
      </c>
      <c r="M45" s="254">
        <f>G45*(1+L45/100)</f>
        <v>0</v>
      </c>
      <c r="N45" s="252">
        <v>2.5699999999999998E-3</v>
      </c>
      <c r="O45" s="252">
        <f>ROUND(E45*N45,2)</f>
        <v>0</v>
      </c>
      <c r="P45" s="252">
        <v>0</v>
      </c>
      <c r="Q45" s="252">
        <f>ROUND(E45*P45,2)</f>
        <v>0</v>
      </c>
      <c r="R45" s="254"/>
      <c r="S45" s="254" t="s">
        <v>414</v>
      </c>
      <c r="T45" s="255" t="s">
        <v>1279</v>
      </c>
      <c r="U45" s="224">
        <v>0.43</v>
      </c>
      <c r="V45" s="224">
        <f>ROUND(E45*U45,2)</f>
        <v>0.43</v>
      </c>
      <c r="W45" s="224"/>
      <c r="X45" s="224" t="s">
        <v>272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416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49">
        <v>26</v>
      </c>
      <c r="B46" s="250" t="s">
        <v>1296</v>
      </c>
      <c r="C46" s="260" t="s">
        <v>1297</v>
      </c>
      <c r="D46" s="251" t="s">
        <v>388</v>
      </c>
      <c r="E46" s="252">
        <v>1</v>
      </c>
      <c r="F46" s="253"/>
      <c r="G46" s="254">
        <f>ROUND(E46*F46,2)</f>
        <v>0</v>
      </c>
      <c r="H46" s="253"/>
      <c r="I46" s="254">
        <f>ROUND(E46*H46,2)</f>
        <v>0</v>
      </c>
      <c r="J46" s="253"/>
      <c r="K46" s="254">
        <f>ROUND(E46*J46,2)</f>
        <v>0</v>
      </c>
      <c r="L46" s="254">
        <v>21</v>
      </c>
      <c r="M46" s="254">
        <f>G46*(1+L46/100)</f>
        <v>0</v>
      </c>
      <c r="N46" s="252">
        <v>3.9100000000000003E-3</v>
      </c>
      <c r="O46" s="252">
        <f>ROUND(E46*N46,2)</f>
        <v>0</v>
      </c>
      <c r="P46" s="252">
        <v>0</v>
      </c>
      <c r="Q46" s="252">
        <f>ROUND(E46*P46,2)</f>
        <v>0</v>
      </c>
      <c r="R46" s="254"/>
      <c r="S46" s="254" t="s">
        <v>414</v>
      </c>
      <c r="T46" s="255" t="s">
        <v>420</v>
      </c>
      <c r="U46" s="224">
        <v>1.06</v>
      </c>
      <c r="V46" s="224">
        <f>ROUND(E46*U46,2)</f>
        <v>1.06</v>
      </c>
      <c r="W46" s="224"/>
      <c r="X46" s="224" t="s">
        <v>529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802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ht="13" x14ac:dyDescent="0.25">
      <c r="A47" s="232" t="s">
        <v>265</v>
      </c>
      <c r="B47" s="233" t="s">
        <v>178</v>
      </c>
      <c r="C47" s="257" t="s">
        <v>179</v>
      </c>
      <c r="D47" s="234"/>
      <c r="E47" s="235"/>
      <c r="F47" s="236"/>
      <c r="G47" s="236">
        <f>SUMIF(AG48:AG49,"&lt;&gt;NOR",G48:G49)</f>
        <v>0</v>
      </c>
      <c r="H47" s="236"/>
      <c r="I47" s="236">
        <f>SUM(I48:I49)</f>
        <v>0</v>
      </c>
      <c r="J47" s="236"/>
      <c r="K47" s="236">
        <f>SUM(K48:K49)</f>
        <v>0</v>
      </c>
      <c r="L47" s="236"/>
      <c r="M47" s="236">
        <f>SUM(M48:M49)</f>
        <v>0</v>
      </c>
      <c r="N47" s="235"/>
      <c r="O47" s="235">
        <f>SUM(O48:O49)</f>
        <v>0.01</v>
      </c>
      <c r="P47" s="235"/>
      <c r="Q47" s="235">
        <f>SUM(Q48:Q49)</f>
        <v>0</v>
      </c>
      <c r="R47" s="236"/>
      <c r="S47" s="236"/>
      <c r="T47" s="237"/>
      <c r="U47" s="231"/>
      <c r="V47" s="231">
        <f>SUM(V48:V49)</f>
        <v>0</v>
      </c>
      <c r="W47" s="231"/>
      <c r="X47" s="231"/>
      <c r="AG47" t="s">
        <v>266</v>
      </c>
    </row>
    <row r="48" spans="1:60" outlineLevel="1" x14ac:dyDescent="0.25">
      <c r="A48" s="242">
        <v>27</v>
      </c>
      <c r="B48" s="243" t="s">
        <v>1298</v>
      </c>
      <c r="C48" s="258" t="s">
        <v>1299</v>
      </c>
      <c r="D48" s="244" t="s">
        <v>388</v>
      </c>
      <c r="E48" s="245">
        <v>1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21</v>
      </c>
      <c r="M48" s="247">
        <f>G48*(1+L48/100)</f>
        <v>0</v>
      </c>
      <c r="N48" s="245">
        <v>1.4500000000000001E-2</v>
      </c>
      <c r="O48" s="245">
        <f>ROUND(E48*N48,2)</f>
        <v>0.01</v>
      </c>
      <c r="P48" s="245">
        <v>0</v>
      </c>
      <c r="Q48" s="245">
        <f>ROUND(E48*P48,2)</f>
        <v>0</v>
      </c>
      <c r="R48" s="247"/>
      <c r="S48" s="247" t="s">
        <v>414</v>
      </c>
      <c r="T48" s="248" t="s">
        <v>420</v>
      </c>
      <c r="U48" s="224">
        <v>0</v>
      </c>
      <c r="V48" s="224">
        <f>ROUND(E48*U48,2)</f>
        <v>0</v>
      </c>
      <c r="W48" s="224"/>
      <c r="X48" s="224" t="s">
        <v>529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530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61" t="s">
        <v>1300</v>
      </c>
      <c r="D49" s="256"/>
      <c r="E49" s="256"/>
      <c r="F49" s="256"/>
      <c r="G49" s="256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13"/>
      <c r="Z49" s="213"/>
      <c r="AA49" s="213"/>
      <c r="AB49" s="213"/>
      <c r="AC49" s="213"/>
      <c r="AD49" s="213"/>
      <c r="AE49" s="213"/>
      <c r="AF49" s="213"/>
      <c r="AG49" s="213" t="s">
        <v>355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ht="13" x14ac:dyDescent="0.25">
      <c r="A50" s="232" t="s">
        <v>265</v>
      </c>
      <c r="B50" s="233" t="s">
        <v>209</v>
      </c>
      <c r="C50" s="257" t="s">
        <v>210</v>
      </c>
      <c r="D50" s="234"/>
      <c r="E50" s="235"/>
      <c r="F50" s="236"/>
      <c r="G50" s="236">
        <f>SUMIF(AG51:AG52,"&lt;&gt;NOR",G51:G52)</f>
        <v>0</v>
      </c>
      <c r="H50" s="236"/>
      <c r="I50" s="236">
        <f>SUM(I51:I52)</f>
        <v>0</v>
      </c>
      <c r="J50" s="236"/>
      <c r="K50" s="236">
        <f>SUM(K51:K52)</f>
        <v>0</v>
      </c>
      <c r="L50" s="236"/>
      <c r="M50" s="236">
        <f>SUM(M51:M52)</f>
        <v>0</v>
      </c>
      <c r="N50" s="235"/>
      <c r="O50" s="235">
        <f>SUM(O51:O52)</f>
        <v>0</v>
      </c>
      <c r="P50" s="235"/>
      <c r="Q50" s="235">
        <f>SUM(Q51:Q52)</f>
        <v>0</v>
      </c>
      <c r="R50" s="236"/>
      <c r="S50" s="236"/>
      <c r="T50" s="237"/>
      <c r="U50" s="231"/>
      <c r="V50" s="231">
        <f>SUM(V51:V52)</f>
        <v>4.5</v>
      </c>
      <c r="W50" s="231"/>
      <c r="X50" s="231"/>
      <c r="AG50" t="s">
        <v>266</v>
      </c>
    </row>
    <row r="51" spans="1:60" outlineLevel="1" x14ac:dyDescent="0.25">
      <c r="A51" s="249">
        <v>28</v>
      </c>
      <c r="B51" s="250" t="s">
        <v>1301</v>
      </c>
      <c r="C51" s="260" t="s">
        <v>1302</v>
      </c>
      <c r="D51" s="251" t="s">
        <v>1303</v>
      </c>
      <c r="E51" s="252">
        <v>15</v>
      </c>
      <c r="F51" s="253"/>
      <c r="G51" s="254">
        <f>ROUND(E51*F51,2)</f>
        <v>0</v>
      </c>
      <c r="H51" s="253"/>
      <c r="I51" s="254">
        <f>ROUND(E51*H51,2)</f>
        <v>0</v>
      </c>
      <c r="J51" s="253"/>
      <c r="K51" s="254">
        <f>ROUND(E51*J51,2)</f>
        <v>0</v>
      </c>
      <c r="L51" s="254">
        <v>21</v>
      </c>
      <c r="M51" s="254">
        <f>G51*(1+L51/100)</f>
        <v>0</v>
      </c>
      <c r="N51" s="252">
        <v>6.0000000000000002E-5</v>
      </c>
      <c r="O51" s="252">
        <f>ROUND(E51*N51,2)</f>
        <v>0</v>
      </c>
      <c r="P51" s="252">
        <v>0</v>
      </c>
      <c r="Q51" s="252">
        <f>ROUND(E51*P51,2)</f>
        <v>0</v>
      </c>
      <c r="R51" s="254" t="s">
        <v>1304</v>
      </c>
      <c r="S51" s="254" t="s">
        <v>801</v>
      </c>
      <c r="T51" s="255" t="s">
        <v>801</v>
      </c>
      <c r="U51" s="224">
        <v>0.3</v>
      </c>
      <c r="V51" s="224">
        <f>ROUND(E51*U51,2)</f>
        <v>4.5</v>
      </c>
      <c r="W51" s="224"/>
      <c r="X51" s="224" t="s">
        <v>272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416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49">
        <v>29</v>
      </c>
      <c r="B52" s="250" t="s">
        <v>1305</v>
      </c>
      <c r="C52" s="260" t="s">
        <v>1306</v>
      </c>
      <c r="D52" s="251" t="s">
        <v>413</v>
      </c>
      <c r="E52" s="252">
        <v>1</v>
      </c>
      <c r="F52" s="253"/>
      <c r="G52" s="254">
        <f>ROUND(E52*F52,2)</f>
        <v>0</v>
      </c>
      <c r="H52" s="253"/>
      <c r="I52" s="254">
        <f>ROUND(E52*H52,2)</f>
        <v>0</v>
      </c>
      <c r="J52" s="253"/>
      <c r="K52" s="254">
        <f>ROUND(E52*J52,2)</f>
        <v>0</v>
      </c>
      <c r="L52" s="254">
        <v>21</v>
      </c>
      <c r="M52" s="254">
        <f>G52*(1+L52/100)</f>
        <v>0</v>
      </c>
      <c r="N52" s="252">
        <v>0</v>
      </c>
      <c r="O52" s="252">
        <f>ROUND(E52*N52,2)</f>
        <v>0</v>
      </c>
      <c r="P52" s="252">
        <v>0</v>
      </c>
      <c r="Q52" s="252">
        <f>ROUND(E52*P52,2)</f>
        <v>0</v>
      </c>
      <c r="R52" s="254"/>
      <c r="S52" s="254" t="s">
        <v>414</v>
      </c>
      <c r="T52" s="255" t="s">
        <v>420</v>
      </c>
      <c r="U52" s="224">
        <v>0</v>
      </c>
      <c r="V52" s="224">
        <f>ROUND(E52*U52,2)</f>
        <v>0</v>
      </c>
      <c r="W52" s="224"/>
      <c r="X52" s="224" t="s">
        <v>529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802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ht="13" x14ac:dyDescent="0.25">
      <c r="A53" s="232" t="s">
        <v>265</v>
      </c>
      <c r="B53" s="233" t="s">
        <v>215</v>
      </c>
      <c r="C53" s="257" t="s">
        <v>216</v>
      </c>
      <c r="D53" s="234"/>
      <c r="E53" s="235"/>
      <c r="F53" s="236"/>
      <c r="G53" s="236">
        <f>SUMIF(AG54:AG60,"&lt;&gt;NOR",G54:G60)</f>
        <v>0</v>
      </c>
      <c r="H53" s="236"/>
      <c r="I53" s="236">
        <f>SUM(I54:I60)</f>
        <v>0</v>
      </c>
      <c r="J53" s="236"/>
      <c r="K53" s="236">
        <f>SUM(K54:K60)</f>
        <v>0</v>
      </c>
      <c r="L53" s="236"/>
      <c r="M53" s="236">
        <f>SUM(M54:M60)</f>
        <v>0</v>
      </c>
      <c r="N53" s="235"/>
      <c r="O53" s="235">
        <f>SUM(O54:O60)</f>
        <v>0.01</v>
      </c>
      <c r="P53" s="235"/>
      <c r="Q53" s="235">
        <f>SUM(Q54:Q60)</f>
        <v>0</v>
      </c>
      <c r="R53" s="236"/>
      <c r="S53" s="236"/>
      <c r="T53" s="237"/>
      <c r="U53" s="231"/>
      <c r="V53" s="231">
        <f>SUM(V54:V60)</f>
        <v>7.43</v>
      </c>
      <c r="W53" s="231"/>
      <c r="X53" s="231"/>
      <c r="AG53" t="s">
        <v>266</v>
      </c>
    </row>
    <row r="54" spans="1:60" outlineLevel="1" x14ac:dyDescent="0.25">
      <c r="A54" s="249">
        <v>30</v>
      </c>
      <c r="B54" s="250" t="s">
        <v>1307</v>
      </c>
      <c r="C54" s="260" t="s">
        <v>1308</v>
      </c>
      <c r="D54" s="251" t="s">
        <v>269</v>
      </c>
      <c r="E54" s="252">
        <v>4</v>
      </c>
      <c r="F54" s="253"/>
      <c r="G54" s="254">
        <f>ROUND(E54*F54,2)</f>
        <v>0</v>
      </c>
      <c r="H54" s="253"/>
      <c r="I54" s="254">
        <f>ROUND(E54*H54,2)</f>
        <v>0</v>
      </c>
      <c r="J54" s="253"/>
      <c r="K54" s="254">
        <f>ROUND(E54*J54,2)</f>
        <v>0</v>
      </c>
      <c r="L54" s="254">
        <v>21</v>
      </c>
      <c r="M54" s="254">
        <f>G54*(1+L54/100)</f>
        <v>0</v>
      </c>
      <c r="N54" s="252">
        <v>3.4000000000000002E-4</v>
      </c>
      <c r="O54" s="252">
        <f>ROUND(E54*N54,2)</f>
        <v>0</v>
      </c>
      <c r="P54" s="252">
        <v>0</v>
      </c>
      <c r="Q54" s="252">
        <f>ROUND(E54*P54,2)</f>
        <v>0</v>
      </c>
      <c r="R54" s="254" t="s">
        <v>1238</v>
      </c>
      <c r="S54" s="254" t="s">
        <v>801</v>
      </c>
      <c r="T54" s="255" t="s">
        <v>801</v>
      </c>
      <c r="U54" s="224">
        <v>0.39</v>
      </c>
      <c r="V54" s="224">
        <f>ROUND(E54*U54,2)</f>
        <v>1.56</v>
      </c>
      <c r="W54" s="224"/>
      <c r="X54" s="224" t="s">
        <v>272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416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20" outlineLevel="1" x14ac:dyDescent="0.25">
      <c r="A55" s="242">
        <v>31</v>
      </c>
      <c r="B55" s="243" t="s">
        <v>1240</v>
      </c>
      <c r="C55" s="258" t="s">
        <v>1241</v>
      </c>
      <c r="D55" s="244" t="s">
        <v>381</v>
      </c>
      <c r="E55" s="245">
        <v>41.92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21</v>
      </c>
      <c r="M55" s="247">
        <f>G55*(1+L55/100)</f>
        <v>0</v>
      </c>
      <c r="N55" s="245">
        <v>1.2E-4</v>
      </c>
      <c r="O55" s="245">
        <f>ROUND(E55*N55,2)</f>
        <v>0.01</v>
      </c>
      <c r="P55" s="245">
        <v>0</v>
      </c>
      <c r="Q55" s="245">
        <f>ROUND(E55*P55,2)</f>
        <v>0</v>
      </c>
      <c r="R55" s="247" t="s">
        <v>1238</v>
      </c>
      <c r="S55" s="247" t="s">
        <v>801</v>
      </c>
      <c r="T55" s="248" t="s">
        <v>801</v>
      </c>
      <c r="U55" s="224">
        <v>0.14000000000000001</v>
      </c>
      <c r="V55" s="224">
        <f>ROUND(E55*U55,2)</f>
        <v>5.87</v>
      </c>
      <c r="W55" s="224"/>
      <c r="X55" s="224" t="s">
        <v>272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416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72" t="s">
        <v>1242</v>
      </c>
      <c r="D56" s="267"/>
      <c r="E56" s="267"/>
      <c r="F56" s="267"/>
      <c r="G56" s="267"/>
      <c r="H56" s="224"/>
      <c r="I56" s="224"/>
      <c r="J56" s="224"/>
      <c r="K56" s="224"/>
      <c r="L56" s="224"/>
      <c r="M56" s="224"/>
      <c r="N56" s="223"/>
      <c r="O56" s="223"/>
      <c r="P56" s="223"/>
      <c r="Q56" s="223"/>
      <c r="R56" s="224"/>
      <c r="S56" s="224"/>
      <c r="T56" s="224"/>
      <c r="U56" s="224"/>
      <c r="V56" s="224"/>
      <c r="W56" s="224"/>
      <c r="X56" s="224"/>
      <c r="Y56" s="213"/>
      <c r="Z56" s="213"/>
      <c r="AA56" s="213"/>
      <c r="AB56" s="213"/>
      <c r="AC56" s="213"/>
      <c r="AD56" s="213"/>
      <c r="AE56" s="213"/>
      <c r="AF56" s="213"/>
      <c r="AG56" s="213" t="s">
        <v>827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20"/>
      <c r="B57" s="221"/>
      <c r="C57" s="259" t="s">
        <v>1309</v>
      </c>
      <c r="D57" s="226"/>
      <c r="E57" s="227">
        <v>4.62</v>
      </c>
      <c r="F57" s="224"/>
      <c r="G57" s="224"/>
      <c r="H57" s="224"/>
      <c r="I57" s="224"/>
      <c r="J57" s="224"/>
      <c r="K57" s="224"/>
      <c r="L57" s="224"/>
      <c r="M57" s="224"/>
      <c r="N57" s="223"/>
      <c r="O57" s="223"/>
      <c r="P57" s="223"/>
      <c r="Q57" s="223"/>
      <c r="R57" s="224"/>
      <c r="S57" s="224"/>
      <c r="T57" s="224"/>
      <c r="U57" s="224"/>
      <c r="V57" s="224"/>
      <c r="W57" s="224"/>
      <c r="X57" s="224"/>
      <c r="Y57" s="213"/>
      <c r="Z57" s="213"/>
      <c r="AA57" s="213"/>
      <c r="AB57" s="213"/>
      <c r="AC57" s="213"/>
      <c r="AD57" s="213"/>
      <c r="AE57" s="213"/>
      <c r="AF57" s="213"/>
      <c r="AG57" s="213" t="s">
        <v>275</v>
      </c>
      <c r="AH57" s="213">
        <v>5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20"/>
      <c r="B58" s="221"/>
      <c r="C58" s="259" t="s">
        <v>1310</v>
      </c>
      <c r="D58" s="226"/>
      <c r="E58" s="227">
        <v>19.3</v>
      </c>
      <c r="F58" s="224"/>
      <c r="G58" s="224"/>
      <c r="H58" s="224"/>
      <c r="I58" s="224"/>
      <c r="J58" s="224"/>
      <c r="K58" s="224"/>
      <c r="L58" s="224"/>
      <c r="M58" s="224"/>
      <c r="N58" s="223"/>
      <c r="O58" s="223"/>
      <c r="P58" s="223"/>
      <c r="Q58" s="223"/>
      <c r="R58" s="224"/>
      <c r="S58" s="224"/>
      <c r="T58" s="224"/>
      <c r="U58" s="224"/>
      <c r="V58" s="224"/>
      <c r="W58" s="224"/>
      <c r="X58" s="224"/>
      <c r="Y58" s="213"/>
      <c r="Z58" s="213"/>
      <c r="AA58" s="213"/>
      <c r="AB58" s="213"/>
      <c r="AC58" s="213"/>
      <c r="AD58" s="213"/>
      <c r="AE58" s="213"/>
      <c r="AF58" s="213"/>
      <c r="AG58" s="213" t="s">
        <v>275</v>
      </c>
      <c r="AH58" s="213">
        <v>5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20"/>
      <c r="B59" s="221"/>
      <c r="C59" s="259" t="s">
        <v>1311</v>
      </c>
      <c r="D59" s="226"/>
      <c r="E59" s="227">
        <v>8.4</v>
      </c>
      <c r="F59" s="224"/>
      <c r="G59" s="224"/>
      <c r="H59" s="224"/>
      <c r="I59" s="224"/>
      <c r="J59" s="224"/>
      <c r="K59" s="224"/>
      <c r="L59" s="224"/>
      <c r="M59" s="224"/>
      <c r="N59" s="223"/>
      <c r="O59" s="223"/>
      <c r="P59" s="223"/>
      <c r="Q59" s="223"/>
      <c r="R59" s="224"/>
      <c r="S59" s="224"/>
      <c r="T59" s="224"/>
      <c r="U59" s="224"/>
      <c r="V59" s="224"/>
      <c r="W59" s="224"/>
      <c r="X59" s="224"/>
      <c r="Y59" s="213"/>
      <c r="Z59" s="213"/>
      <c r="AA59" s="213"/>
      <c r="AB59" s="213"/>
      <c r="AC59" s="213"/>
      <c r="AD59" s="213"/>
      <c r="AE59" s="213"/>
      <c r="AF59" s="213"/>
      <c r="AG59" s="213" t="s">
        <v>275</v>
      </c>
      <c r="AH59" s="213">
        <v>5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20"/>
      <c r="B60" s="221"/>
      <c r="C60" s="259" t="s">
        <v>1312</v>
      </c>
      <c r="D60" s="226"/>
      <c r="E60" s="227">
        <v>9.6</v>
      </c>
      <c r="F60" s="224"/>
      <c r="G60" s="224"/>
      <c r="H60" s="224"/>
      <c r="I60" s="224"/>
      <c r="J60" s="224"/>
      <c r="K60" s="224"/>
      <c r="L60" s="224"/>
      <c r="M60" s="224"/>
      <c r="N60" s="223"/>
      <c r="O60" s="223"/>
      <c r="P60" s="223"/>
      <c r="Q60" s="223"/>
      <c r="R60" s="224"/>
      <c r="S60" s="224"/>
      <c r="T60" s="224"/>
      <c r="U60" s="224"/>
      <c r="V60" s="224"/>
      <c r="W60" s="224"/>
      <c r="X60" s="224"/>
      <c r="Y60" s="213"/>
      <c r="Z60" s="213"/>
      <c r="AA60" s="213"/>
      <c r="AB60" s="213"/>
      <c r="AC60" s="213"/>
      <c r="AD60" s="213"/>
      <c r="AE60" s="213"/>
      <c r="AF60" s="213"/>
      <c r="AG60" s="213" t="s">
        <v>275</v>
      </c>
      <c r="AH60" s="213">
        <v>5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13" x14ac:dyDescent="0.25">
      <c r="A61" s="232" t="s">
        <v>265</v>
      </c>
      <c r="B61" s="233" t="s">
        <v>230</v>
      </c>
      <c r="C61" s="257" t="s">
        <v>231</v>
      </c>
      <c r="D61" s="234"/>
      <c r="E61" s="235"/>
      <c r="F61" s="236"/>
      <c r="G61" s="236">
        <f>SUMIF(AG62:AG68,"&lt;&gt;NOR",G62:G68)</f>
        <v>0</v>
      </c>
      <c r="H61" s="236"/>
      <c r="I61" s="236">
        <f>SUM(I62:I68)</f>
        <v>0</v>
      </c>
      <c r="J61" s="236"/>
      <c r="K61" s="236">
        <f>SUM(K62:K68)</f>
        <v>0</v>
      </c>
      <c r="L61" s="236"/>
      <c r="M61" s="236">
        <f>SUM(M62:M68)</f>
        <v>0</v>
      </c>
      <c r="N61" s="235"/>
      <c r="O61" s="235">
        <f>SUM(O62:O68)</f>
        <v>0</v>
      </c>
      <c r="P61" s="235"/>
      <c r="Q61" s="235">
        <f>SUM(Q62:Q68)</f>
        <v>0</v>
      </c>
      <c r="R61" s="236"/>
      <c r="S61" s="236"/>
      <c r="T61" s="237"/>
      <c r="U61" s="231"/>
      <c r="V61" s="231">
        <f>SUM(V62:V68)</f>
        <v>9.23</v>
      </c>
      <c r="W61" s="231"/>
      <c r="X61" s="231"/>
      <c r="AG61" t="s">
        <v>266</v>
      </c>
    </row>
    <row r="62" spans="1:60" ht="20" outlineLevel="1" x14ac:dyDescent="0.25">
      <c r="A62" s="242">
        <v>32</v>
      </c>
      <c r="B62" s="243" t="s">
        <v>1313</v>
      </c>
      <c r="C62" s="258" t="s">
        <v>1314</v>
      </c>
      <c r="D62" s="244" t="s">
        <v>381</v>
      </c>
      <c r="E62" s="245">
        <v>41.92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21</v>
      </c>
      <c r="M62" s="247">
        <f>G62*(1+L62/100)</f>
        <v>0</v>
      </c>
      <c r="N62" s="245">
        <v>0</v>
      </c>
      <c r="O62" s="245">
        <f>ROUND(E62*N62,2)</f>
        <v>0</v>
      </c>
      <c r="P62" s="245">
        <v>0</v>
      </c>
      <c r="Q62" s="245">
        <f>ROUND(E62*P62,2)</f>
        <v>0</v>
      </c>
      <c r="R62" s="247" t="s">
        <v>830</v>
      </c>
      <c r="S62" s="247" t="s">
        <v>801</v>
      </c>
      <c r="T62" s="248" t="s">
        <v>801</v>
      </c>
      <c r="U62" s="224">
        <v>0.06</v>
      </c>
      <c r="V62" s="224">
        <f>ROUND(E62*U62,2)</f>
        <v>2.52</v>
      </c>
      <c r="W62" s="224"/>
      <c r="X62" s="224" t="s">
        <v>272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416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20"/>
      <c r="B63" s="221"/>
      <c r="C63" s="259" t="s">
        <v>1315</v>
      </c>
      <c r="D63" s="226"/>
      <c r="E63" s="227">
        <v>41.92</v>
      </c>
      <c r="F63" s="224"/>
      <c r="G63" s="224"/>
      <c r="H63" s="224"/>
      <c r="I63" s="224"/>
      <c r="J63" s="224"/>
      <c r="K63" s="224"/>
      <c r="L63" s="224"/>
      <c r="M63" s="224"/>
      <c r="N63" s="223"/>
      <c r="O63" s="223"/>
      <c r="P63" s="223"/>
      <c r="Q63" s="223"/>
      <c r="R63" s="224"/>
      <c r="S63" s="224"/>
      <c r="T63" s="224"/>
      <c r="U63" s="224"/>
      <c r="V63" s="224"/>
      <c r="W63" s="224"/>
      <c r="X63" s="224"/>
      <c r="Y63" s="213"/>
      <c r="Z63" s="213"/>
      <c r="AA63" s="213"/>
      <c r="AB63" s="213"/>
      <c r="AC63" s="213"/>
      <c r="AD63" s="213"/>
      <c r="AE63" s="213"/>
      <c r="AF63" s="213"/>
      <c r="AG63" s="213" t="s">
        <v>275</v>
      </c>
      <c r="AH63" s="213">
        <v>5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42">
        <v>33</v>
      </c>
      <c r="B64" s="243" t="s">
        <v>1316</v>
      </c>
      <c r="C64" s="258" t="s">
        <v>1317</v>
      </c>
      <c r="D64" s="244" t="s">
        <v>381</v>
      </c>
      <c r="E64" s="245">
        <v>41.92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21</v>
      </c>
      <c r="M64" s="247">
        <f>G64*(1+L64/100)</f>
        <v>0</v>
      </c>
      <c r="N64" s="245">
        <v>0</v>
      </c>
      <c r="O64" s="245">
        <f>ROUND(E64*N64,2)</f>
        <v>0</v>
      </c>
      <c r="P64" s="245">
        <v>0</v>
      </c>
      <c r="Q64" s="245">
        <f>ROUND(E64*P64,2)</f>
        <v>0</v>
      </c>
      <c r="R64" s="247"/>
      <c r="S64" s="247" t="s">
        <v>801</v>
      </c>
      <c r="T64" s="248" t="s">
        <v>801</v>
      </c>
      <c r="U64" s="224">
        <v>0.16</v>
      </c>
      <c r="V64" s="224">
        <f>ROUND(E64*U64,2)</f>
        <v>6.71</v>
      </c>
      <c r="W64" s="224"/>
      <c r="X64" s="224" t="s">
        <v>272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416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20"/>
      <c r="B65" s="221"/>
      <c r="C65" s="259" t="s">
        <v>1309</v>
      </c>
      <c r="D65" s="226"/>
      <c r="E65" s="227">
        <v>4.62</v>
      </c>
      <c r="F65" s="224"/>
      <c r="G65" s="224"/>
      <c r="H65" s="224"/>
      <c r="I65" s="224"/>
      <c r="J65" s="224"/>
      <c r="K65" s="224"/>
      <c r="L65" s="224"/>
      <c r="M65" s="224"/>
      <c r="N65" s="223"/>
      <c r="O65" s="223"/>
      <c r="P65" s="223"/>
      <c r="Q65" s="223"/>
      <c r="R65" s="224"/>
      <c r="S65" s="224"/>
      <c r="T65" s="224"/>
      <c r="U65" s="224"/>
      <c r="V65" s="224"/>
      <c r="W65" s="224"/>
      <c r="X65" s="224"/>
      <c r="Y65" s="213"/>
      <c r="Z65" s="213"/>
      <c r="AA65" s="213"/>
      <c r="AB65" s="213"/>
      <c r="AC65" s="213"/>
      <c r="AD65" s="213"/>
      <c r="AE65" s="213"/>
      <c r="AF65" s="213"/>
      <c r="AG65" s="213" t="s">
        <v>275</v>
      </c>
      <c r="AH65" s="213">
        <v>5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59" t="s">
        <v>1310</v>
      </c>
      <c r="D66" s="226"/>
      <c r="E66" s="227">
        <v>19.3</v>
      </c>
      <c r="F66" s="224"/>
      <c r="G66" s="224"/>
      <c r="H66" s="224"/>
      <c r="I66" s="224"/>
      <c r="J66" s="224"/>
      <c r="K66" s="224"/>
      <c r="L66" s="224"/>
      <c r="M66" s="224"/>
      <c r="N66" s="223"/>
      <c r="O66" s="223"/>
      <c r="P66" s="223"/>
      <c r="Q66" s="223"/>
      <c r="R66" s="224"/>
      <c r="S66" s="224"/>
      <c r="T66" s="224"/>
      <c r="U66" s="224"/>
      <c r="V66" s="224"/>
      <c r="W66" s="224"/>
      <c r="X66" s="224"/>
      <c r="Y66" s="213"/>
      <c r="Z66" s="213"/>
      <c r="AA66" s="213"/>
      <c r="AB66" s="213"/>
      <c r="AC66" s="213"/>
      <c r="AD66" s="213"/>
      <c r="AE66" s="213"/>
      <c r="AF66" s="213"/>
      <c r="AG66" s="213" t="s">
        <v>275</v>
      </c>
      <c r="AH66" s="213">
        <v>5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20"/>
      <c r="B67" s="221"/>
      <c r="C67" s="259" t="s">
        <v>1311</v>
      </c>
      <c r="D67" s="226"/>
      <c r="E67" s="227">
        <v>8.4</v>
      </c>
      <c r="F67" s="224"/>
      <c r="G67" s="224"/>
      <c r="H67" s="224"/>
      <c r="I67" s="224"/>
      <c r="J67" s="224"/>
      <c r="K67" s="224"/>
      <c r="L67" s="224"/>
      <c r="M67" s="224"/>
      <c r="N67" s="223"/>
      <c r="O67" s="223"/>
      <c r="P67" s="223"/>
      <c r="Q67" s="223"/>
      <c r="R67" s="224"/>
      <c r="S67" s="224"/>
      <c r="T67" s="224"/>
      <c r="U67" s="224"/>
      <c r="V67" s="224"/>
      <c r="W67" s="224"/>
      <c r="X67" s="224"/>
      <c r="Y67" s="213"/>
      <c r="Z67" s="213"/>
      <c r="AA67" s="213"/>
      <c r="AB67" s="213"/>
      <c r="AC67" s="213"/>
      <c r="AD67" s="213"/>
      <c r="AE67" s="213"/>
      <c r="AF67" s="213"/>
      <c r="AG67" s="213" t="s">
        <v>275</v>
      </c>
      <c r="AH67" s="213">
        <v>5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20"/>
      <c r="B68" s="221"/>
      <c r="C68" s="259" t="s">
        <v>1312</v>
      </c>
      <c r="D68" s="226"/>
      <c r="E68" s="227">
        <v>9.6</v>
      </c>
      <c r="F68" s="224"/>
      <c r="G68" s="224"/>
      <c r="H68" s="224"/>
      <c r="I68" s="224"/>
      <c r="J68" s="224"/>
      <c r="K68" s="224"/>
      <c r="L68" s="224"/>
      <c r="M68" s="224"/>
      <c r="N68" s="223"/>
      <c r="O68" s="223"/>
      <c r="P68" s="223"/>
      <c r="Q68" s="223"/>
      <c r="R68" s="224"/>
      <c r="S68" s="224"/>
      <c r="T68" s="224"/>
      <c r="U68" s="224"/>
      <c r="V68" s="224"/>
      <c r="W68" s="224"/>
      <c r="X68" s="224"/>
      <c r="Y68" s="213"/>
      <c r="Z68" s="213"/>
      <c r="AA68" s="213"/>
      <c r="AB68" s="213"/>
      <c r="AC68" s="213"/>
      <c r="AD68" s="213"/>
      <c r="AE68" s="213"/>
      <c r="AF68" s="213"/>
      <c r="AG68" s="213" t="s">
        <v>275</v>
      </c>
      <c r="AH68" s="213">
        <v>5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ht="13" x14ac:dyDescent="0.25">
      <c r="A69" s="232" t="s">
        <v>265</v>
      </c>
      <c r="B69" s="233" t="s">
        <v>158</v>
      </c>
      <c r="C69" s="257" t="s">
        <v>27</v>
      </c>
      <c r="D69" s="234"/>
      <c r="E69" s="235"/>
      <c r="F69" s="236"/>
      <c r="G69" s="236">
        <f>SUMIF(AG70:AG77,"&lt;&gt;NOR",G70:G77)</f>
        <v>0</v>
      </c>
      <c r="H69" s="236"/>
      <c r="I69" s="236">
        <f>SUM(I70:I77)</f>
        <v>0</v>
      </c>
      <c r="J69" s="236"/>
      <c r="K69" s="236">
        <f>SUM(K70:K77)</f>
        <v>0</v>
      </c>
      <c r="L69" s="236"/>
      <c r="M69" s="236">
        <f>SUM(M70:M77)</f>
        <v>0</v>
      </c>
      <c r="N69" s="235"/>
      <c r="O69" s="235">
        <f>SUM(O70:O77)</f>
        <v>0</v>
      </c>
      <c r="P69" s="235"/>
      <c r="Q69" s="235">
        <f>SUM(Q70:Q77)</f>
        <v>0</v>
      </c>
      <c r="R69" s="236"/>
      <c r="S69" s="236"/>
      <c r="T69" s="237"/>
      <c r="U69" s="231"/>
      <c r="V69" s="231">
        <f>SUM(V70:V77)</f>
        <v>0</v>
      </c>
      <c r="W69" s="231"/>
      <c r="X69" s="231"/>
      <c r="AG69" t="s">
        <v>266</v>
      </c>
    </row>
    <row r="70" spans="1:60" outlineLevel="1" x14ac:dyDescent="0.25">
      <c r="A70" s="249">
        <v>34</v>
      </c>
      <c r="B70" s="250" t="s">
        <v>1318</v>
      </c>
      <c r="C70" s="260" t="s">
        <v>1319</v>
      </c>
      <c r="D70" s="251" t="s">
        <v>413</v>
      </c>
      <c r="E70" s="252">
        <v>1</v>
      </c>
      <c r="F70" s="253"/>
      <c r="G70" s="254">
        <f>ROUND(E70*F70,2)</f>
        <v>0</v>
      </c>
      <c r="H70" s="253"/>
      <c r="I70" s="254">
        <f>ROUND(E70*H70,2)</f>
        <v>0</v>
      </c>
      <c r="J70" s="253"/>
      <c r="K70" s="254">
        <f>ROUND(E70*J70,2)</f>
        <v>0</v>
      </c>
      <c r="L70" s="254">
        <v>21</v>
      </c>
      <c r="M70" s="254">
        <f>G70*(1+L70/100)</f>
        <v>0</v>
      </c>
      <c r="N70" s="252">
        <v>0</v>
      </c>
      <c r="O70" s="252">
        <f>ROUND(E70*N70,2)</f>
        <v>0</v>
      </c>
      <c r="P70" s="252">
        <v>0</v>
      </c>
      <c r="Q70" s="252">
        <f>ROUND(E70*P70,2)</f>
        <v>0</v>
      </c>
      <c r="R70" s="254"/>
      <c r="S70" s="254" t="s">
        <v>414</v>
      </c>
      <c r="T70" s="255" t="s">
        <v>420</v>
      </c>
      <c r="U70" s="224">
        <v>0</v>
      </c>
      <c r="V70" s="224">
        <f>ROUND(E70*U70,2)</f>
        <v>0</v>
      </c>
      <c r="W70" s="224"/>
      <c r="X70" s="224" t="s">
        <v>272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416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49">
        <v>35</v>
      </c>
      <c r="B71" s="250" t="s">
        <v>970</v>
      </c>
      <c r="C71" s="260" t="s">
        <v>971</v>
      </c>
      <c r="D71" s="251" t="s">
        <v>413</v>
      </c>
      <c r="E71" s="252">
        <v>1</v>
      </c>
      <c r="F71" s="253"/>
      <c r="G71" s="254">
        <f>ROUND(E71*F71,2)</f>
        <v>0</v>
      </c>
      <c r="H71" s="253"/>
      <c r="I71" s="254">
        <f>ROUND(E71*H71,2)</f>
        <v>0</v>
      </c>
      <c r="J71" s="253"/>
      <c r="K71" s="254">
        <f>ROUND(E71*J71,2)</f>
        <v>0</v>
      </c>
      <c r="L71" s="254">
        <v>21</v>
      </c>
      <c r="M71" s="254">
        <f>G71*(1+L71/100)</f>
        <v>0</v>
      </c>
      <c r="N71" s="252">
        <v>0</v>
      </c>
      <c r="O71" s="252">
        <f>ROUND(E71*N71,2)</f>
        <v>0</v>
      </c>
      <c r="P71" s="252">
        <v>0</v>
      </c>
      <c r="Q71" s="252">
        <f>ROUND(E71*P71,2)</f>
        <v>0</v>
      </c>
      <c r="R71" s="254"/>
      <c r="S71" s="254" t="s">
        <v>414</v>
      </c>
      <c r="T71" s="255" t="s">
        <v>420</v>
      </c>
      <c r="U71" s="224">
        <v>0</v>
      </c>
      <c r="V71" s="224">
        <f>ROUND(E71*U71,2)</f>
        <v>0</v>
      </c>
      <c r="W71" s="224"/>
      <c r="X71" s="224" t="s">
        <v>272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273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49">
        <v>36</v>
      </c>
      <c r="B72" s="250" t="s">
        <v>972</v>
      </c>
      <c r="C72" s="260" t="s">
        <v>973</v>
      </c>
      <c r="D72" s="251" t="s">
        <v>413</v>
      </c>
      <c r="E72" s="252">
        <v>1</v>
      </c>
      <c r="F72" s="253"/>
      <c r="G72" s="254">
        <f>ROUND(E72*F72,2)</f>
        <v>0</v>
      </c>
      <c r="H72" s="253"/>
      <c r="I72" s="254">
        <f>ROUND(E72*H72,2)</f>
        <v>0</v>
      </c>
      <c r="J72" s="253"/>
      <c r="K72" s="254">
        <f>ROUND(E72*J72,2)</f>
        <v>0</v>
      </c>
      <c r="L72" s="254">
        <v>21</v>
      </c>
      <c r="M72" s="254">
        <f>G72*(1+L72/100)</f>
        <v>0</v>
      </c>
      <c r="N72" s="252">
        <v>0</v>
      </c>
      <c r="O72" s="252">
        <f>ROUND(E72*N72,2)</f>
        <v>0</v>
      </c>
      <c r="P72" s="252">
        <v>0</v>
      </c>
      <c r="Q72" s="252">
        <f>ROUND(E72*P72,2)</f>
        <v>0</v>
      </c>
      <c r="R72" s="254"/>
      <c r="S72" s="254" t="s">
        <v>414</v>
      </c>
      <c r="T72" s="255" t="s">
        <v>420</v>
      </c>
      <c r="U72" s="224">
        <v>0</v>
      </c>
      <c r="V72" s="224">
        <f>ROUND(E72*U72,2)</f>
        <v>0</v>
      </c>
      <c r="W72" s="224"/>
      <c r="X72" s="224" t="s">
        <v>272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273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49">
        <v>37</v>
      </c>
      <c r="B73" s="250" t="s">
        <v>974</v>
      </c>
      <c r="C73" s="260" t="s">
        <v>975</v>
      </c>
      <c r="D73" s="251" t="s">
        <v>413</v>
      </c>
      <c r="E73" s="252">
        <v>1</v>
      </c>
      <c r="F73" s="253"/>
      <c r="G73" s="254">
        <f>ROUND(E73*F73,2)</f>
        <v>0</v>
      </c>
      <c r="H73" s="253"/>
      <c r="I73" s="254">
        <f>ROUND(E73*H73,2)</f>
        <v>0</v>
      </c>
      <c r="J73" s="253"/>
      <c r="K73" s="254">
        <f>ROUND(E73*J73,2)</f>
        <v>0</v>
      </c>
      <c r="L73" s="254">
        <v>21</v>
      </c>
      <c r="M73" s="254">
        <f>G73*(1+L73/100)</f>
        <v>0</v>
      </c>
      <c r="N73" s="252">
        <v>0</v>
      </c>
      <c r="O73" s="252">
        <f>ROUND(E73*N73,2)</f>
        <v>0</v>
      </c>
      <c r="P73" s="252">
        <v>0</v>
      </c>
      <c r="Q73" s="252">
        <f>ROUND(E73*P73,2)</f>
        <v>0</v>
      </c>
      <c r="R73" s="254"/>
      <c r="S73" s="254" t="s">
        <v>414</v>
      </c>
      <c r="T73" s="255" t="s">
        <v>420</v>
      </c>
      <c r="U73" s="224">
        <v>0</v>
      </c>
      <c r="V73" s="224">
        <f>ROUND(E73*U73,2)</f>
        <v>0</v>
      </c>
      <c r="W73" s="224"/>
      <c r="X73" s="224" t="s">
        <v>272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273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49">
        <v>38</v>
      </c>
      <c r="B74" s="250" t="s">
        <v>976</v>
      </c>
      <c r="C74" s="260" t="s">
        <v>977</v>
      </c>
      <c r="D74" s="251" t="s">
        <v>413</v>
      </c>
      <c r="E74" s="252">
        <v>1</v>
      </c>
      <c r="F74" s="253"/>
      <c r="G74" s="254">
        <f>ROUND(E74*F74,2)</f>
        <v>0</v>
      </c>
      <c r="H74" s="253"/>
      <c r="I74" s="254">
        <f>ROUND(E74*H74,2)</f>
        <v>0</v>
      </c>
      <c r="J74" s="253"/>
      <c r="K74" s="254">
        <f>ROUND(E74*J74,2)</f>
        <v>0</v>
      </c>
      <c r="L74" s="254">
        <v>21</v>
      </c>
      <c r="M74" s="254">
        <f>G74*(1+L74/100)</f>
        <v>0</v>
      </c>
      <c r="N74" s="252">
        <v>0</v>
      </c>
      <c r="O74" s="252">
        <f>ROUND(E74*N74,2)</f>
        <v>0</v>
      </c>
      <c r="P74" s="252">
        <v>0</v>
      </c>
      <c r="Q74" s="252">
        <f>ROUND(E74*P74,2)</f>
        <v>0</v>
      </c>
      <c r="R74" s="254"/>
      <c r="S74" s="254" t="s">
        <v>414</v>
      </c>
      <c r="T74" s="255" t="s">
        <v>420</v>
      </c>
      <c r="U74" s="224">
        <v>0</v>
      </c>
      <c r="V74" s="224">
        <f>ROUND(E74*U74,2)</f>
        <v>0</v>
      </c>
      <c r="W74" s="224"/>
      <c r="X74" s="224" t="s">
        <v>272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273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49">
        <v>39</v>
      </c>
      <c r="B75" s="250" t="s">
        <v>978</v>
      </c>
      <c r="C75" s="260" t="s">
        <v>979</v>
      </c>
      <c r="D75" s="251" t="s">
        <v>413</v>
      </c>
      <c r="E75" s="252">
        <v>1</v>
      </c>
      <c r="F75" s="253"/>
      <c r="G75" s="254">
        <f>ROUND(E75*F75,2)</f>
        <v>0</v>
      </c>
      <c r="H75" s="253"/>
      <c r="I75" s="254">
        <f>ROUND(E75*H75,2)</f>
        <v>0</v>
      </c>
      <c r="J75" s="253"/>
      <c r="K75" s="254">
        <f>ROUND(E75*J75,2)</f>
        <v>0</v>
      </c>
      <c r="L75" s="254">
        <v>21</v>
      </c>
      <c r="M75" s="254">
        <f>G75*(1+L75/100)</f>
        <v>0</v>
      </c>
      <c r="N75" s="252">
        <v>0</v>
      </c>
      <c r="O75" s="252">
        <f>ROUND(E75*N75,2)</f>
        <v>0</v>
      </c>
      <c r="P75" s="252">
        <v>0</v>
      </c>
      <c r="Q75" s="252">
        <f>ROUND(E75*P75,2)</f>
        <v>0</v>
      </c>
      <c r="R75" s="254"/>
      <c r="S75" s="254" t="s">
        <v>414</v>
      </c>
      <c r="T75" s="255" t="s">
        <v>420</v>
      </c>
      <c r="U75" s="224">
        <v>0</v>
      </c>
      <c r="V75" s="224">
        <f>ROUND(E75*U75,2)</f>
        <v>0</v>
      </c>
      <c r="W75" s="224"/>
      <c r="X75" s="224" t="s">
        <v>272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273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42">
        <v>40</v>
      </c>
      <c r="B76" s="243" t="s">
        <v>980</v>
      </c>
      <c r="C76" s="258" t="s">
        <v>981</v>
      </c>
      <c r="D76" s="244" t="s">
        <v>982</v>
      </c>
      <c r="E76" s="245">
        <v>1</v>
      </c>
      <c r="F76" s="246"/>
      <c r="G76" s="247">
        <f>ROUND(E76*F76,2)</f>
        <v>0</v>
      </c>
      <c r="H76" s="246"/>
      <c r="I76" s="247">
        <f>ROUND(E76*H76,2)</f>
        <v>0</v>
      </c>
      <c r="J76" s="246"/>
      <c r="K76" s="247">
        <f>ROUND(E76*J76,2)</f>
        <v>0</v>
      </c>
      <c r="L76" s="247">
        <v>21</v>
      </c>
      <c r="M76" s="247">
        <f>G76*(1+L76/100)</f>
        <v>0</v>
      </c>
      <c r="N76" s="245">
        <v>0</v>
      </c>
      <c r="O76" s="245">
        <f>ROUND(E76*N76,2)</f>
        <v>0</v>
      </c>
      <c r="P76" s="245">
        <v>0</v>
      </c>
      <c r="Q76" s="245">
        <f>ROUND(E76*P76,2)</f>
        <v>0</v>
      </c>
      <c r="R76" s="247"/>
      <c r="S76" s="247" t="s">
        <v>414</v>
      </c>
      <c r="T76" s="248" t="s">
        <v>420</v>
      </c>
      <c r="U76" s="224">
        <v>0</v>
      </c>
      <c r="V76" s="224">
        <f>ROUND(E76*U76,2)</f>
        <v>0</v>
      </c>
      <c r="W76" s="224"/>
      <c r="X76" s="224" t="s">
        <v>983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984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61" t="s">
        <v>985</v>
      </c>
      <c r="D77" s="256"/>
      <c r="E77" s="256"/>
      <c r="F77" s="256"/>
      <c r="G77" s="256"/>
      <c r="H77" s="224"/>
      <c r="I77" s="224"/>
      <c r="J77" s="224"/>
      <c r="K77" s="224"/>
      <c r="L77" s="224"/>
      <c r="M77" s="224"/>
      <c r="N77" s="223"/>
      <c r="O77" s="223"/>
      <c r="P77" s="223"/>
      <c r="Q77" s="223"/>
      <c r="R77" s="224"/>
      <c r="S77" s="224"/>
      <c r="T77" s="224"/>
      <c r="U77" s="224"/>
      <c r="V77" s="224"/>
      <c r="W77" s="224"/>
      <c r="X77" s="224"/>
      <c r="Y77" s="213"/>
      <c r="Z77" s="213"/>
      <c r="AA77" s="213"/>
      <c r="AB77" s="213"/>
      <c r="AC77" s="213"/>
      <c r="AD77" s="213"/>
      <c r="AE77" s="213"/>
      <c r="AF77" s="213"/>
      <c r="AG77" s="213" t="s">
        <v>355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69" t="str">
        <f>C77</f>
        <v>Náklady na vyhotovení dokumentace skutečného provedení stavby a její předání objednateli v požadované formě a požadovaném počtu.</v>
      </c>
      <c r="BB77" s="213"/>
      <c r="BC77" s="213"/>
      <c r="BD77" s="213"/>
      <c r="BE77" s="213"/>
      <c r="BF77" s="213"/>
      <c r="BG77" s="213"/>
      <c r="BH77" s="213"/>
    </row>
    <row r="78" spans="1:60" ht="13" x14ac:dyDescent="0.25">
      <c r="A78" s="232" t="s">
        <v>265</v>
      </c>
      <c r="B78" s="233" t="s">
        <v>238</v>
      </c>
      <c r="C78" s="257" t="s">
        <v>28</v>
      </c>
      <c r="D78" s="234"/>
      <c r="E78" s="235"/>
      <c r="F78" s="236"/>
      <c r="G78" s="236">
        <f>SUMIF(AG79:AG81,"&lt;&gt;NOR",G79:G81)</f>
        <v>0</v>
      </c>
      <c r="H78" s="236"/>
      <c r="I78" s="236">
        <f>SUM(I79:I81)</f>
        <v>0</v>
      </c>
      <c r="J78" s="236"/>
      <c r="K78" s="236">
        <f>SUM(K79:K81)</f>
        <v>0</v>
      </c>
      <c r="L78" s="236"/>
      <c r="M78" s="236">
        <f>SUM(M79:M81)</f>
        <v>0</v>
      </c>
      <c r="N78" s="235"/>
      <c r="O78" s="235">
        <f>SUM(O79:O81)</f>
        <v>0</v>
      </c>
      <c r="P78" s="235"/>
      <c r="Q78" s="235">
        <f>SUM(Q79:Q81)</f>
        <v>0</v>
      </c>
      <c r="R78" s="236"/>
      <c r="S78" s="236"/>
      <c r="T78" s="237"/>
      <c r="U78" s="231"/>
      <c r="V78" s="231">
        <f>SUM(V79:V81)</f>
        <v>0</v>
      </c>
      <c r="W78" s="231"/>
      <c r="X78" s="231"/>
      <c r="AG78" t="s">
        <v>266</v>
      </c>
    </row>
    <row r="79" spans="1:60" outlineLevel="1" x14ac:dyDescent="0.25">
      <c r="A79" s="249">
        <v>41</v>
      </c>
      <c r="B79" s="250" t="s">
        <v>986</v>
      </c>
      <c r="C79" s="260" t="s">
        <v>987</v>
      </c>
      <c r="D79" s="251" t="s">
        <v>988</v>
      </c>
      <c r="E79" s="252">
        <v>8</v>
      </c>
      <c r="F79" s="253"/>
      <c r="G79" s="254">
        <f>ROUND(E79*F79,2)</f>
        <v>0</v>
      </c>
      <c r="H79" s="253"/>
      <c r="I79" s="254">
        <f>ROUND(E79*H79,2)</f>
        <v>0</v>
      </c>
      <c r="J79" s="253"/>
      <c r="K79" s="254">
        <f>ROUND(E79*J79,2)</f>
        <v>0</v>
      </c>
      <c r="L79" s="254">
        <v>21</v>
      </c>
      <c r="M79" s="254">
        <f>G79*(1+L79/100)</f>
        <v>0</v>
      </c>
      <c r="N79" s="252">
        <v>0</v>
      </c>
      <c r="O79" s="252">
        <f>ROUND(E79*N79,2)</f>
        <v>0</v>
      </c>
      <c r="P79" s="252">
        <v>0</v>
      </c>
      <c r="Q79" s="252">
        <f>ROUND(E79*P79,2)</f>
        <v>0</v>
      </c>
      <c r="R79" s="254"/>
      <c r="S79" s="254" t="s">
        <v>414</v>
      </c>
      <c r="T79" s="255" t="s">
        <v>420</v>
      </c>
      <c r="U79" s="224">
        <v>0</v>
      </c>
      <c r="V79" s="224">
        <f>ROUND(E79*U79,2)</f>
        <v>0</v>
      </c>
      <c r="W79" s="224"/>
      <c r="X79" s="224" t="s">
        <v>989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990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49">
        <v>42</v>
      </c>
      <c r="B80" s="250" t="s">
        <v>991</v>
      </c>
      <c r="C80" s="260" t="s">
        <v>992</v>
      </c>
      <c r="D80" s="251" t="s">
        <v>413</v>
      </c>
      <c r="E80" s="252">
        <v>1</v>
      </c>
      <c r="F80" s="253"/>
      <c r="G80" s="254">
        <f>ROUND(E80*F80,2)</f>
        <v>0</v>
      </c>
      <c r="H80" s="253"/>
      <c r="I80" s="254">
        <f>ROUND(E80*H80,2)</f>
        <v>0</v>
      </c>
      <c r="J80" s="253"/>
      <c r="K80" s="254">
        <f>ROUND(E80*J80,2)</f>
        <v>0</v>
      </c>
      <c r="L80" s="254">
        <v>21</v>
      </c>
      <c r="M80" s="254">
        <f>G80*(1+L80/100)</f>
        <v>0</v>
      </c>
      <c r="N80" s="252">
        <v>0</v>
      </c>
      <c r="O80" s="252">
        <f>ROUND(E80*N80,2)</f>
        <v>0</v>
      </c>
      <c r="P80" s="252">
        <v>0</v>
      </c>
      <c r="Q80" s="252">
        <f>ROUND(E80*P80,2)</f>
        <v>0</v>
      </c>
      <c r="R80" s="254"/>
      <c r="S80" s="254" t="s">
        <v>414</v>
      </c>
      <c r="T80" s="255" t="s">
        <v>420</v>
      </c>
      <c r="U80" s="224">
        <v>0</v>
      </c>
      <c r="V80" s="224">
        <f>ROUND(E80*U80,2)</f>
        <v>0</v>
      </c>
      <c r="W80" s="224"/>
      <c r="X80" s="224" t="s">
        <v>529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802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42">
        <v>43</v>
      </c>
      <c r="B81" s="243" t="s">
        <v>1320</v>
      </c>
      <c r="C81" s="258" t="s">
        <v>1321</v>
      </c>
      <c r="D81" s="244" t="s">
        <v>413</v>
      </c>
      <c r="E81" s="245">
        <v>1</v>
      </c>
      <c r="F81" s="246"/>
      <c r="G81" s="247">
        <f>ROUND(E81*F81,2)</f>
        <v>0</v>
      </c>
      <c r="H81" s="246"/>
      <c r="I81" s="247">
        <f>ROUND(E81*H81,2)</f>
        <v>0</v>
      </c>
      <c r="J81" s="246"/>
      <c r="K81" s="247">
        <f>ROUND(E81*J81,2)</f>
        <v>0</v>
      </c>
      <c r="L81" s="247">
        <v>21</v>
      </c>
      <c r="M81" s="247">
        <f>G81*(1+L81/100)</f>
        <v>0</v>
      </c>
      <c r="N81" s="245">
        <v>0</v>
      </c>
      <c r="O81" s="245">
        <f>ROUND(E81*N81,2)</f>
        <v>0</v>
      </c>
      <c r="P81" s="245">
        <v>0</v>
      </c>
      <c r="Q81" s="245">
        <f>ROUND(E81*P81,2)</f>
        <v>0</v>
      </c>
      <c r="R81" s="247"/>
      <c r="S81" s="247" t="s">
        <v>414</v>
      </c>
      <c r="T81" s="248" t="s">
        <v>420</v>
      </c>
      <c r="U81" s="224">
        <v>0</v>
      </c>
      <c r="V81" s="224">
        <f>ROUND(E81*U81,2)</f>
        <v>0</v>
      </c>
      <c r="W81" s="224"/>
      <c r="X81" s="224" t="s">
        <v>1322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1323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x14ac:dyDescent="0.25">
      <c r="A82" s="3"/>
      <c r="B82" s="4"/>
      <c r="C82" s="262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252</v>
      </c>
    </row>
    <row r="83" spans="1:60" ht="13" x14ac:dyDescent="0.25">
      <c r="A83" s="216"/>
      <c r="B83" s="217" t="s">
        <v>29</v>
      </c>
      <c r="C83" s="263"/>
      <c r="D83" s="218"/>
      <c r="E83" s="219"/>
      <c r="F83" s="219"/>
      <c r="G83" s="241">
        <f>G8+G38+G47+G50+G53+G61+G69+G78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456</v>
      </c>
    </row>
    <row r="84" spans="1:60" x14ac:dyDescent="0.25">
      <c r="C84" s="264"/>
      <c r="D84" s="10"/>
      <c r="AG84" t="s">
        <v>457</v>
      </c>
    </row>
    <row r="85" spans="1:60" x14ac:dyDescent="0.25">
      <c r="D85" s="10"/>
    </row>
    <row r="86" spans="1:60" x14ac:dyDescent="0.25">
      <c r="D86" s="10"/>
    </row>
    <row r="87" spans="1:60" x14ac:dyDescent="0.25">
      <c r="D87" s="10"/>
    </row>
    <row r="88" spans="1:60" x14ac:dyDescent="0.25">
      <c r="D88" s="10"/>
    </row>
    <row r="89" spans="1:60" x14ac:dyDescent="0.25">
      <c r="D89" s="10"/>
    </row>
    <row r="90" spans="1:60" x14ac:dyDescent="0.25">
      <c r="D90" s="10"/>
    </row>
    <row r="91" spans="1:60" x14ac:dyDescent="0.25">
      <c r="D91" s="10"/>
    </row>
    <row r="92" spans="1:60" x14ac:dyDescent="0.25">
      <c r="D92" s="10"/>
    </row>
    <row r="93" spans="1:60" x14ac:dyDescent="0.25">
      <c r="D93" s="10"/>
    </row>
    <row r="94" spans="1:60" x14ac:dyDescent="0.25">
      <c r="D94" s="10"/>
    </row>
    <row r="95" spans="1:60" x14ac:dyDescent="0.25">
      <c r="D95" s="10"/>
    </row>
    <row r="96" spans="1:60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18">
    <mergeCell ref="C21:G21"/>
    <mergeCell ref="C22:G22"/>
    <mergeCell ref="C37:G37"/>
    <mergeCell ref="C49:G49"/>
    <mergeCell ref="C56:G56"/>
    <mergeCell ref="C77:G77"/>
    <mergeCell ref="C12:G12"/>
    <mergeCell ref="C14:G14"/>
    <mergeCell ref="C15:G15"/>
    <mergeCell ref="C16:G16"/>
    <mergeCell ref="C18:G18"/>
    <mergeCell ref="C19:G19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78" customWidth="1"/>
    <col min="3" max="3" width="63.1796875" style="17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11" width="0" hidden="1" customWidth="1"/>
    <col min="14" max="17" width="0" hidden="1" customWidth="1"/>
    <col min="18" max="18" width="6.81640625" customWidth="1"/>
    <col min="20" max="24" width="0" hidden="1" customWidth="1"/>
    <col min="29" max="29" width="0" hidden="1" customWidth="1"/>
    <col min="31" max="41" width="0" hidden="1" customWidth="1"/>
    <col min="53" max="53" width="98.6328125" customWidth="1"/>
  </cols>
  <sheetData>
    <row r="1" spans="1:60" ht="15.75" customHeight="1" x14ac:dyDescent="0.35">
      <c r="A1" s="198" t="s">
        <v>239</v>
      </c>
      <c r="B1" s="198"/>
      <c r="C1" s="198"/>
      <c r="D1" s="198"/>
      <c r="E1" s="198"/>
      <c r="F1" s="198"/>
      <c r="G1" s="198"/>
      <c r="AG1" t="s">
        <v>240</v>
      </c>
    </row>
    <row r="2" spans="1:60" ht="25" customHeight="1" x14ac:dyDescent="0.25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241</v>
      </c>
    </row>
    <row r="3" spans="1:60" ht="25" customHeight="1" x14ac:dyDescent="0.25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241</v>
      </c>
      <c r="AG3" t="s">
        <v>242</v>
      </c>
    </row>
    <row r="4" spans="1:60" ht="25" customHeight="1" x14ac:dyDescent="0.25">
      <c r="A4" s="203" t="s">
        <v>9</v>
      </c>
      <c r="B4" s="204" t="s">
        <v>60</v>
      </c>
      <c r="C4" s="205" t="s">
        <v>61</v>
      </c>
      <c r="D4" s="206"/>
      <c r="E4" s="206"/>
      <c r="F4" s="206"/>
      <c r="G4" s="207"/>
      <c r="AG4" t="s">
        <v>243</v>
      </c>
    </row>
    <row r="5" spans="1:60" x14ac:dyDescent="0.25">
      <c r="D5" s="10"/>
    </row>
    <row r="6" spans="1:60" ht="37.5" x14ac:dyDescent="0.25">
      <c r="A6" s="209" t="s">
        <v>244</v>
      </c>
      <c r="B6" s="211" t="s">
        <v>245</v>
      </c>
      <c r="C6" s="211" t="s">
        <v>246</v>
      </c>
      <c r="D6" s="210" t="s">
        <v>247</v>
      </c>
      <c r="E6" s="209" t="s">
        <v>248</v>
      </c>
      <c r="F6" s="208" t="s">
        <v>249</v>
      </c>
      <c r="G6" s="209" t="s">
        <v>29</v>
      </c>
      <c r="H6" s="212" t="s">
        <v>30</v>
      </c>
      <c r="I6" s="212" t="s">
        <v>250</v>
      </c>
      <c r="J6" s="212" t="s">
        <v>31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212" t="s">
        <v>256</v>
      </c>
      <c r="Q6" s="212" t="s">
        <v>257</v>
      </c>
      <c r="R6" s="212" t="s">
        <v>258</v>
      </c>
      <c r="S6" s="212" t="s">
        <v>259</v>
      </c>
      <c r="T6" s="212" t="s">
        <v>260</v>
      </c>
      <c r="U6" s="212" t="s">
        <v>261</v>
      </c>
      <c r="V6" s="212" t="s">
        <v>262</v>
      </c>
      <c r="W6" s="212" t="s">
        <v>263</v>
      </c>
      <c r="X6" s="212" t="s">
        <v>264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ht="13" x14ac:dyDescent="0.25">
      <c r="A8" s="232" t="s">
        <v>265</v>
      </c>
      <c r="B8" s="233" t="s">
        <v>104</v>
      </c>
      <c r="C8" s="257" t="s">
        <v>106</v>
      </c>
      <c r="D8" s="234"/>
      <c r="E8" s="235"/>
      <c r="F8" s="236"/>
      <c r="G8" s="236">
        <f>SUMIF(AG9:AG32,"&lt;&gt;NOR",G9:G32)</f>
        <v>0</v>
      </c>
      <c r="H8" s="236"/>
      <c r="I8" s="236">
        <f>SUM(I9:I32)</f>
        <v>0</v>
      </c>
      <c r="J8" s="236"/>
      <c r="K8" s="236">
        <f>SUM(K9:K32)</f>
        <v>0</v>
      </c>
      <c r="L8" s="236"/>
      <c r="M8" s="236">
        <f>SUM(M9:M32)</f>
        <v>0</v>
      </c>
      <c r="N8" s="235"/>
      <c r="O8" s="235">
        <f>SUM(O9:O32)</f>
        <v>0</v>
      </c>
      <c r="P8" s="235"/>
      <c r="Q8" s="235">
        <f>SUM(Q9:Q32)</f>
        <v>0</v>
      </c>
      <c r="R8" s="236"/>
      <c r="S8" s="236"/>
      <c r="T8" s="237"/>
      <c r="U8" s="231"/>
      <c r="V8" s="231">
        <f>SUM(V9:V32)</f>
        <v>0</v>
      </c>
      <c r="W8" s="231"/>
      <c r="X8" s="231"/>
      <c r="AG8" t="s">
        <v>266</v>
      </c>
    </row>
    <row r="9" spans="1:60" ht="30" outlineLevel="1" x14ac:dyDescent="0.25">
      <c r="A9" s="242">
        <v>1</v>
      </c>
      <c r="B9" s="243" t="s">
        <v>1324</v>
      </c>
      <c r="C9" s="258" t="s">
        <v>1325</v>
      </c>
      <c r="D9" s="244" t="s">
        <v>1326</v>
      </c>
      <c r="E9" s="245">
        <v>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414</v>
      </c>
      <c r="T9" s="248" t="s">
        <v>420</v>
      </c>
      <c r="U9" s="224">
        <v>0</v>
      </c>
      <c r="V9" s="224">
        <f>ROUND(E9*U9,2)</f>
        <v>0</v>
      </c>
      <c r="W9" s="224"/>
      <c r="X9" s="224" t="s">
        <v>272</v>
      </c>
      <c r="Y9" s="213"/>
      <c r="Z9" s="213"/>
      <c r="AA9" s="213"/>
      <c r="AB9" s="213"/>
      <c r="AC9" s="213"/>
      <c r="AD9" s="213"/>
      <c r="AE9" s="213"/>
      <c r="AF9" s="213"/>
      <c r="AG9" s="213" t="s">
        <v>273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40.5" outlineLevel="1" x14ac:dyDescent="0.25">
      <c r="A10" s="220"/>
      <c r="B10" s="221"/>
      <c r="C10" s="261" t="s">
        <v>1327</v>
      </c>
      <c r="D10" s="256"/>
      <c r="E10" s="256"/>
      <c r="F10" s="256"/>
      <c r="G10" s="256"/>
      <c r="H10" s="224"/>
      <c r="I10" s="224"/>
      <c r="J10" s="224"/>
      <c r="K10" s="224"/>
      <c r="L10" s="224"/>
      <c r="M10" s="224"/>
      <c r="N10" s="223"/>
      <c r="O10" s="223"/>
      <c r="P10" s="223"/>
      <c r="Q10" s="223"/>
      <c r="R10" s="224"/>
      <c r="S10" s="224"/>
      <c r="T10" s="224"/>
      <c r="U10" s="224"/>
      <c r="V10" s="224"/>
      <c r="W10" s="224"/>
      <c r="X10" s="224"/>
      <c r="Y10" s="213"/>
      <c r="Z10" s="213"/>
      <c r="AA10" s="213"/>
      <c r="AB10" s="213"/>
      <c r="AC10" s="213"/>
      <c r="AD10" s="213"/>
      <c r="AE10" s="213"/>
      <c r="AF10" s="213"/>
      <c r="AG10" s="213" t="s">
        <v>355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69" t="str">
        <f>C10</f>
        <v>(pex=400Pa), složení: rotační rekuperátor (třída FFAB), EC ventilátory s volným oběžným kolem (přívodní 2x 3,65kW/400V, odvodní 1x 4,25kW/400V), vodní ohřívač  47kW; top. spád  70/50°C + samostatný vstup pro protimrazovou kapiláru, vodní chladič s eliminátorem kapek Qchl= 75 kW; chl. voda 6/12°C; filtry vzduchu (přívod: ISO ePM10 65%, odvod: ISO ePM10 75%), ,uzavíratelné klapky a pružné manžety. Hmotnost 1602Kg. Návrh splňuje ErP 2018 Akustické výkony: Opláštění: 64dB(A) Sání ODA: 82dB(A) Přívod SUP: 90dB(A) Odtah ETA: 74dB(A) Výfuk EHA: 88dB(A)</v>
      </c>
      <c r="BB10" s="213"/>
      <c r="BC10" s="213"/>
      <c r="BD10" s="213"/>
      <c r="BE10" s="213"/>
      <c r="BF10" s="213"/>
      <c r="BG10" s="213"/>
      <c r="BH10" s="213"/>
    </row>
    <row r="11" spans="1:60" ht="20" outlineLevel="1" x14ac:dyDescent="0.25">
      <c r="A11" s="249">
        <v>2</v>
      </c>
      <c r="B11" s="250" t="s">
        <v>1328</v>
      </c>
      <c r="C11" s="260" t="s">
        <v>1329</v>
      </c>
      <c r="D11" s="251" t="s">
        <v>659</v>
      </c>
      <c r="E11" s="252">
        <v>1</v>
      </c>
      <c r="F11" s="253"/>
      <c r="G11" s="254">
        <f>ROUND(E11*F11,2)</f>
        <v>0</v>
      </c>
      <c r="H11" s="253"/>
      <c r="I11" s="254">
        <f>ROUND(E11*H11,2)</f>
        <v>0</v>
      </c>
      <c r="J11" s="253"/>
      <c r="K11" s="254">
        <f>ROUND(E11*J11,2)</f>
        <v>0</v>
      </c>
      <c r="L11" s="254">
        <v>21</v>
      </c>
      <c r="M11" s="254">
        <f>G11*(1+L11/100)</f>
        <v>0</v>
      </c>
      <c r="N11" s="252">
        <v>0</v>
      </c>
      <c r="O11" s="252">
        <f>ROUND(E11*N11,2)</f>
        <v>0</v>
      </c>
      <c r="P11" s="252">
        <v>0</v>
      </c>
      <c r="Q11" s="252">
        <f>ROUND(E11*P11,2)</f>
        <v>0</v>
      </c>
      <c r="R11" s="254"/>
      <c r="S11" s="254" t="s">
        <v>414</v>
      </c>
      <c r="T11" s="255" t="s">
        <v>420</v>
      </c>
      <c r="U11" s="224">
        <v>0</v>
      </c>
      <c r="V11" s="224">
        <f>ROUND(E11*U11,2)</f>
        <v>0</v>
      </c>
      <c r="W11" s="224"/>
      <c r="X11" s="224" t="s">
        <v>272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273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20" outlineLevel="1" x14ac:dyDescent="0.25">
      <c r="A12" s="249">
        <v>3</v>
      </c>
      <c r="B12" s="250" t="s">
        <v>1330</v>
      </c>
      <c r="C12" s="260" t="s">
        <v>1331</v>
      </c>
      <c r="D12" s="251" t="s">
        <v>659</v>
      </c>
      <c r="E12" s="252">
        <v>1</v>
      </c>
      <c r="F12" s="253"/>
      <c r="G12" s="254">
        <f>ROUND(E12*F12,2)</f>
        <v>0</v>
      </c>
      <c r="H12" s="253"/>
      <c r="I12" s="254">
        <f>ROUND(E12*H12,2)</f>
        <v>0</v>
      </c>
      <c r="J12" s="253"/>
      <c r="K12" s="254">
        <f>ROUND(E12*J12,2)</f>
        <v>0</v>
      </c>
      <c r="L12" s="254">
        <v>21</v>
      </c>
      <c r="M12" s="254">
        <f>G12*(1+L12/100)</f>
        <v>0</v>
      </c>
      <c r="N12" s="252">
        <v>0</v>
      </c>
      <c r="O12" s="252">
        <f>ROUND(E12*N12,2)</f>
        <v>0</v>
      </c>
      <c r="P12" s="252">
        <v>0</v>
      </c>
      <c r="Q12" s="252">
        <f>ROUND(E12*P12,2)</f>
        <v>0</v>
      </c>
      <c r="R12" s="254"/>
      <c r="S12" s="254" t="s">
        <v>414</v>
      </c>
      <c r="T12" s="255" t="s">
        <v>420</v>
      </c>
      <c r="U12" s="224">
        <v>0</v>
      </c>
      <c r="V12" s="224">
        <f>ROUND(E12*U12,2)</f>
        <v>0</v>
      </c>
      <c r="W12" s="224"/>
      <c r="X12" s="224" t="s">
        <v>272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273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ht="20" outlineLevel="1" x14ac:dyDescent="0.25">
      <c r="A13" s="249">
        <v>4</v>
      </c>
      <c r="B13" s="250" t="s">
        <v>1332</v>
      </c>
      <c r="C13" s="260" t="s">
        <v>1333</v>
      </c>
      <c r="D13" s="251" t="s">
        <v>659</v>
      </c>
      <c r="E13" s="252">
        <v>1</v>
      </c>
      <c r="F13" s="253"/>
      <c r="G13" s="254">
        <f>ROUND(E13*F13,2)</f>
        <v>0</v>
      </c>
      <c r="H13" s="253"/>
      <c r="I13" s="254">
        <f>ROUND(E13*H13,2)</f>
        <v>0</v>
      </c>
      <c r="J13" s="253"/>
      <c r="K13" s="254">
        <f>ROUND(E13*J13,2)</f>
        <v>0</v>
      </c>
      <c r="L13" s="254">
        <v>21</v>
      </c>
      <c r="M13" s="254">
        <f>G13*(1+L13/100)</f>
        <v>0</v>
      </c>
      <c r="N13" s="252">
        <v>0</v>
      </c>
      <c r="O13" s="252">
        <f>ROUND(E13*N13,2)</f>
        <v>0</v>
      </c>
      <c r="P13" s="252">
        <v>0</v>
      </c>
      <c r="Q13" s="252">
        <f>ROUND(E13*P13,2)</f>
        <v>0</v>
      </c>
      <c r="R13" s="254"/>
      <c r="S13" s="254" t="s">
        <v>414</v>
      </c>
      <c r="T13" s="255" t="s">
        <v>420</v>
      </c>
      <c r="U13" s="224">
        <v>0</v>
      </c>
      <c r="V13" s="224">
        <f>ROUND(E13*U13,2)</f>
        <v>0</v>
      </c>
      <c r="W13" s="224"/>
      <c r="X13" s="224" t="s">
        <v>272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273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49">
        <v>5</v>
      </c>
      <c r="B14" s="250" t="s">
        <v>1334</v>
      </c>
      <c r="C14" s="260" t="s">
        <v>1335</v>
      </c>
      <c r="D14" s="251" t="s">
        <v>1326</v>
      </c>
      <c r="E14" s="252">
        <v>5</v>
      </c>
      <c r="F14" s="253"/>
      <c r="G14" s="254">
        <f>ROUND(E14*F14,2)</f>
        <v>0</v>
      </c>
      <c r="H14" s="253"/>
      <c r="I14" s="254">
        <f>ROUND(E14*H14,2)</f>
        <v>0</v>
      </c>
      <c r="J14" s="253"/>
      <c r="K14" s="254">
        <f>ROUND(E14*J14,2)</f>
        <v>0</v>
      </c>
      <c r="L14" s="254">
        <v>21</v>
      </c>
      <c r="M14" s="254">
        <f>G14*(1+L14/100)</f>
        <v>0</v>
      </c>
      <c r="N14" s="252">
        <v>0</v>
      </c>
      <c r="O14" s="252">
        <f>ROUND(E14*N14,2)</f>
        <v>0</v>
      </c>
      <c r="P14" s="252">
        <v>0</v>
      </c>
      <c r="Q14" s="252">
        <f>ROUND(E14*P14,2)</f>
        <v>0</v>
      </c>
      <c r="R14" s="254"/>
      <c r="S14" s="254" t="s">
        <v>414</v>
      </c>
      <c r="T14" s="255" t="s">
        <v>420</v>
      </c>
      <c r="U14" s="224">
        <v>0</v>
      </c>
      <c r="V14" s="224">
        <f>ROUND(E14*U14,2)</f>
        <v>0</v>
      </c>
      <c r="W14" s="224"/>
      <c r="X14" s="224" t="s">
        <v>272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273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49">
        <v>6</v>
      </c>
      <c r="B15" s="250" t="s">
        <v>1336</v>
      </c>
      <c r="C15" s="260" t="s">
        <v>1337</v>
      </c>
      <c r="D15" s="251" t="s">
        <v>1326</v>
      </c>
      <c r="E15" s="252">
        <v>5</v>
      </c>
      <c r="F15" s="253"/>
      <c r="G15" s="254">
        <f>ROUND(E15*F15,2)</f>
        <v>0</v>
      </c>
      <c r="H15" s="253"/>
      <c r="I15" s="254">
        <f>ROUND(E15*H15,2)</f>
        <v>0</v>
      </c>
      <c r="J15" s="253"/>
      <c r="K15" s="254">
        <f>ROUND(E15*J15,2)</f>
        <v>0</v>
      </c>
      <c r="L15" s="254">
        <v>21</v>
      </c>
      <c r="M15" s="254">
        <f>G15*(1+L15/100)</f>
        <v>0</v>
      </c>
      <c r="N15" s="252">
        <v>0</v>
      </c>
      <c r="O15" s="252">
        <f>ROUND(E15*N15,2)</f>
        <v>0</v>
      </c>
      <c r="P15" s="252">
        <v>0</v>
      </c>
      <c r="Q15" s="252">
        <f>ROUND(E15*P15,2)</f>
        <v>0</v>
      </c>
      <c r="R15" s="254"/>
      <c r="S15" s="254" t="s">
        <v>414</v>
      </c>
      <c r="T15" s="255" t="s">
        <v>420</v>
      </c>
      <c r="U15" s="224">
        <v>0</v>
      </c>
      <c r="V15" s="224">
        <f>ROUND(E15*U15,2)</f>
        <v>0</v>
      </c>
      <c r="W15" s="224"/>
      <c r="X15" s="224" t="s">
        <v>272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273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49">
        <v>7</v>
      </c>
      <c r="B16" s="250" t="s">
        <v>1338</v>
      </c>
      <c r="C16" s="260" t="s">
        <v>1339</v>
      </c>
      <c r="D16" s="251" t="s">
        <v>1326</v>
      </c>
      <c r="E16" s="252">
        <v>2</v>
      </c>
      <c r="F16" s="253"/>
      <c r="G16" s="254">
        <f>ROUND(E16*F16,2)</f>
        <v>0</v>
      </c>
      <c r="H16" s="253"/>
      <c r="I16" s="254">
        <f>ROUND(E16*H16,2)</f>
        <v>0</v>
      </c>
      <c r="J16" s="253"/>
      <c r="K16" s="254">
        <f>ROUND(E16*J16,2)</f>
        <v>0</v>
      </c>
      <c r="L16" s="254">
        <v>21</v>
      </c>
      <c r="M16" s="254">
        <f>G16*(1+L16/100)</f>
        <v>0</v>
      </c>
      <c r="N16" s="252">
        <v>0</v>
      </c>
      <c r="O16" s="252">
        <f>ROUND(E16*N16,2)</f>
        <v>0</v>
      </c>
      <c r="P16" s="252">
        <v>0</v>
      </c>
      <c r="Q16" s="252">
        <f>ROUND(E16*P16,2)</f>
        <v>0</v>
      </c>
      <c r="R16" s="254"/>
      <c r="S16" s="254" t="s">
        <v>414</v>
      </c>
      <c r="T16" s="255" t="s">
        <v>420</v>
      </c>
      <c r="U16" s="224">
        <v>0</v>
      </c>
      <c r="V16" s="224">
        <f>ROUND(E16*U16,2)</f>
        <v>0</v>
      </c>
      <c r="W16" s="224"/>
      <c r="X16" s="224" t="s">
        <v>272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273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2">
        <v>8</v>
      </c>
      <c r="B17" s="243" t="s">
        <v>1340</v>
      </c>
      <c r="C17" s="258" t="s">
        <v>1341</v>
      </c>
      <c r="D17" s="244" t="s">
        <v>1326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5">
        <v>0</v>
      </c>
      <c r="O17" s="245">
        <f>ROUND(E17*N17,2)</f>
        <v>0</v>
      </c>
      <c r="P17" s="245">
        <v>0</v>
      </c>
      <c r="Q17" s="245">
        <f>ROUND(E17*P17,2)</f>
        <v>0</v>
      </c>
      <c r="R17" s="247"/>
      <c r="S17" s="247" t="s">
        <v>414</v>
      </c>
      <c r="T17" s="248" t="s">
        <v>420</v>
      </c>
      <c r="U17" s="224">
        <v>0</v>
      </c>
      <c r="V17" s="224">
        <f>ROUND(E17*U17,2)</f>
        <v>0</v>
      </c>
      <c r="W17" s="224"/>
      <c r="X17" s="224" t="s">
        <v>272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273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20"/>
      <c r="B18" s="221"/>
      <c r="C18" s="261" t="s">
        <v>1342</v>
      </c>
      <c r="D18" s="256"/>
      <c r="E18" s="256"/>
      <c r="F18" s="256"/>
      <c r="G18" s="256"/>
      <c r="H18" s="224"/>
      <c r="I18" s="224"/>
      <c r="J18" s="224"/>
      <c r="K18" s="224"/>
      <c r="L18" s="224"/>
      <c r="M18" s="224"/>
      <c r="N18" s="223"/>
      <c r="O18" s="223"/>
      <c r="P18" s="223"/>
      <c r="Q18" s="223"/>
      <c r="R18" s="224"/>
      <c r="S18" s="224"/>
      <c r="T18" s="224"/>
      <c r="U18" s="224"/>
      <c r="V18" s="224"/>
      <c r="W18" s="224"/>
      <c r="X18" s="224"/>
      <c r="Y18" s="213"/>
      <c r="Z18" s="213"/>
      <c r="AA18" s="213"/>
      <c r="AB18" s="213"/>
      <c r="AC18" s="213"/>
      <c r="AD18" s="213"/>
      <c r="AE18" s="213"/>
      <c r="AF18" s="213"/>
      <c r="AG18" s="213" t="s">
        <v>355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49">
        <v>9</v>
      </c>
      <c r="B19" s="250" t="s">
        <v>1343</v>
      </c>
      <c r="C19" s="260" t="s">
        <v>1344</v>
      </c>
      <c r="D19" s="251" t="s">
        <v>1326</v>
      </c>
      <c r="E19" s="252">
        <v>1</v>
      </c>
      <c r="F19" s="253"/>
      <c r="G19" s="254">
        <f>ROUND(E19*F19,2)</f>
        <v>0</v>
      </c>
      <c r="H19" s="253"/>
      <c r="I19" s="254">
        <f>ROUND(E19*H19,2)</f>
        <v>0</v>
      </c>
      <c r="J19" s="253"/>
      <c r="K19" s="254">
        <f>ROUND(E19*J19,2)</f>
        <v>0</v>
      </c>
      <c r="L19" s="254">
        <v>21</v>
      </c>
      <c r="M19" s="254">
        <f>G19*(1+L19/100)</f>
        <v>0</v>
      </c>
      <c r="N19" s="252">
        <v>0</v>
      </c>
      <c r="O19" s="252">
        <f>ROUND(E19*N19,2)</f>
        <v>0</v>
      </c>
      <c r="P19" s="252">
        <v>0</v>
      </c>
      <c r="Q19" s="252">
        <f>ROUND(E19*P19,2)</f>
        <v>0</v>
      </c>
      <c r="R19" s="254"/>
      <c r="S19" s="254" t="s">
        <v>414</v>
      </c>
      <c r="T19" s="255" t="s">
        <v>420</v>
      </c>
      <c r="U19" s="224">
        <v>0</v>
      </c>
      <c r="V19" s="224">
        <f>ROUND(E19*U19,2)</f>
        <v>0</v>
      </c>
      <c r="W19" s="224"/>
      <c r="X19" s="224" t="s">
        <v>272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273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49">
        <v>10</v>
      </c>
      <c r="B20" s="250" t="s">
        <v>1345</v>
      </c>
      <c r="C20" s="260" t="s">
        <v>1346</v>
      </c>
      <c r="D20" s="251" t="s">
        <v>1326</v>
      </c>
      <c r="E20" s="252">
        <v>28</v>
      </c>
      <c r="F20" s="253"/>
      <c r="G20" s="254">
        <f>ROUND(E20*F20,2)</f>
        <v>0</v>
      </c>
      <c r="H20" s="253"/>
      <c r="I20" s="254">
        <f>ROUND(E20*H20,2)</f>
        <v>0</v>
      </c>
      <c r="J20" s="253"/>
      <c r="K20" s="254">
        <f>ROUND(E20*J20,2)</f>
        <v>0</v>
      </c>
      <c r="L20" s="254">
        <v>21</v>
      </c>
      <c r="M20" s="254">
        <f>G20*(1+L20/100)</f>
        <v>0</v>
      </c>
      <c r="N20" s="252">
        <v>0</v>
      </c>
      <c r="O20" s="252">
        <f>ROUND(E20*N20,2)</f>
        <v>0</v>
      </c>
      <c r="P20" s="252">
        <v>0</v>
      </c>
      <c r="Q20" s="252">
        <f>ROUND(E20*P20,2)</f>
        <v>0</v>
      </c>
      <c r="R20" s="254"/>
      <c r="S20" s="254" t="s">
        <v>414</v>
      </c>
      <c r="T20" s="255" t="s">
        <v>420</v>
      </c>
      <c r="U20" s="224">
        <v>0</v>
      </c>
      <c r="V20" s="224">
        <f>ROUND(E20*U20,2)</f>
        <v>0</v>
      </c>
      <c r="W20" s="224"/>
      <c r="X20" s="224" t="s">
        <v>272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273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42">
        <v>11</v>
      </c>
      <c r="B21" s="243" t="s">
        <v>1347</v>
      </c>
      <c r="C21" s="258" t="s">
        <v>1348</v>
      </c>
      <c r="D21" s="244" t="s">
        <v>1326</v>
      </c>
      <c r="E21" s="245">
        <v>10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21</v>
      </c>
      <c r="M21" s="247">
        <f>G21*(1+L21/100)</f>
        <v>0</v>
      </c>
      <c r="N21" s="245">
        <v>0</v>
      </c>
      <c r="O21" s="245">
        <f>ROUND(E21*N21,2)</f>
        <v>0</v>
      </c>
      <c r="P21" s="245">
        <v>0</v>
      </c>
      <c r="Q21" s="245">
        <f>ROUND(E21*P21,2)</f>
        <v>0</v>
      </c>
      <c r="R21" s="247"/>
      <c r="S21" s="247" t="s">
        <v>414</v>
      </c>
      <c r="T21" s="248" t="s">
        <v>420</v>
      </c>
      <c r="U21" s="224">
        <v>0</v>
      </c>
      <c r="V21" s="224">
        <f>ROUND(E21*U21,2)</f>
        <v>0</v>
      </c>
      <c r="W21" s="224"/>
      <c r="X21" s="224" t="s">
        <v>272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273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61" t="s">
        <v>1342</v>
      </c>
      <c r="D22" s="256"/>
      <c r="E22" s="256"/>
      <c r="F22" s="256"/>
      <c r="G22" s="256"/>
      <c r="H22" s="224"/>
      <c r="I22" s="224"/>
      <c r="J22" s="224"/>
      <c r="K22" s="224"/>
      <c r="L22" s="224"/>
      <c r="M22" s="224"/>
      <c r="N22" s="223"/>
      <c r="O22" s="223"/>
      <c r="P22" s="223"/>
      <c r="Q22" s="223"/>
      <c r="R22" s="224"/>
      <c r="S22" s="224"/>
      <c r="T22" s="224"/>
      <c r="U22" s="224"/>
      <c r="V22" s="224"/>
      <c r="W22" s="224"/>
      <c r="X22" s="224"/>
      <c r="Y22" s="213"/>
      <c r="Z22" s="213"/>
      <c r="AA22" s="213"/>
      <c r="AB22" s="213"/>
      <c r="AC22" s="213"/>
      <c r="AD22" s="213"/>
      <c r="AE22" s="213"/>
      <c r="AF22" s="213"/>
      <c r="AG22" s="213" t="s">
        <v>355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49">
        <v>12</v>
      </c>
      <c r="B23" s="250" t="s">
        <v>1349</v>
      </c>
      <c r="C23" s="260" t="s">
        <v>1350</v>
      </c>
      <c r="D23" s="251" t="s">
        <v>1326</v>
      </c>
      <c r="E23" s="252">
        <v>16</v>
      </c>
      <c r="F23" s="253"/>
      <c r="G23" s="254">
        <f>ROUND(E23*F23,2)</f>
        <v>0</v>
      </c>
      <c r="H23" s="253"/>
      <c r="I23" s="254">
        <f>ROUND(E23*H23,2)</f>
        <v>0</v>
      </c>
      <c r="J23" s="253"/>
      <c r="K23" s="254">
        <f>ROUND(E23*J23,2)</f>
        <v>0</v>
      </c>
      <c r="L23" s="254">
        <v>21</v>
      </c>
      <c r="M23" s="254">
        <f>G23*(1+L23/100)</f>
        <v>0</v>
      </c>
      <c r="N23" s="252">
        <v>0</v>
      </c>
      <c r="O23" s="252">
        <f>ROUND(E23*N23,2)</f>
        <v>0</v>
      </c>
      <c r="P23" s="252">
        <v>0</v>
      </c>
      <c r="Q23" s="252">
        <f>ROUND(E23*P23,2)</f>
        <v>0</v>
      </c>
      <c r="R23" s="254"/>
      <c r="S23" s="254" t="s">
        <v>414</v>
      </c>
      <c r="T23" s="255" t="s">
        <v>420</v>
      </c>
      <c r="U23" s="224">
        <v>0</v>
      </c>
      <c r="V23" s="224">
        <f>ROUND(E23*U23,2)</f>
        <v>0</v>
      </c>
      <c r="W23" s="224"/>
      <c r="X23" s="224" t="s">
        <v>272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273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49">
        <v>13</v>
      </c>
      <c r="B24" s="250" t="s">
        <v>1351</v>
      </c>
      <c r="C24" s="260" t="s">
        <v>1352</v>
      </c>
      <c r="D24" s="251" t="s">
        <v>1326</v>
      </c>
      <c r="E24" s="252">
        <v>1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0</v>
      </c>
      <c r="O24" s="252">
        <f>ROUND(E24*N24,2)</f>
        <v>0</v>
      </c>
      <c r="P24" s="252">
        <v>0</v>
      </c>
      <c r="Q24" s="252">
        <f>ROUND(E24*P24,2)</f>
        <v>0</v>
      </c>
      <c r="R24" s="254"/>
      <c r="S24" s="254" t="s">
        <v>414</v>
      </c>
      <c r="T24" s="255" t="s">
        <v>420</v>
      </c>
      <c r="U24" s="224">
        <v>0</v>
      </c>
      <c r="V24" s="224">
        <f>ROUND(E24*U24,2)</f>
        <v>0</v>
      </c>
      <c r="W24" s="224"/>
      <c r="X24" s="224" t="s">
        <v>272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273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9">
        <v>14</v>
      </c>
      <c r="B25" s="250" t="s">
        <v>1353</v>
      </c>
      <c r="C25" s="260" t="s">
        <v>1354</v>
      </c>
      <c r="D25" s="251" t="s">
        <v>1326</v>
      </c>
      <c r="E25" s="252">
        <v>1</v>
      </c>
      <c r="F25" s="253"/>
      <c r="G25" s="254">
        <f>ROUND(E25*F25,2)</f>
        <v>0</v>
      </c>
      <c r="H25" s="253"/>
      <c r="I25" s="254">
        <f>ROUND(E25*H25,2)</f>
        <v>0</v>
      </c>
      <c r="J25" s="253"/>
      <c r="K25" s="254">
        <f>ROUND(E25*J25,2)</f>
        <v>0</v>
      </c>
      <c r="L25" s="254">
        <v>21</v>
      </c>
      <c r="M25" s="254">
        <f>G25*(1+L25/100)</f>
        <v>0</v>
      </c>
      <c r="N25" s="252">
        <v>0</v>
      </c>
      <c r="O25" s="252">
        <f>ROUND(E25*N25,2)</f>
        <v>0</v>
      </c>
      <c r="P25" s="252">
        <v>0</v>
      </c>
      <c r="Q25" s="252">
        <f>ROUND(E25*P25,2)</f>
        <v>0</v>
      </c>
      <c r="R25" s="254"/>
      <c r="S25" s="254" t="s">
        <v>414</v>
      </c>
      <c r="T25" s="255" t="s">
        <v>420</v>
      </c>
      <c r="U25" s="224">
        <v>0</v>
      </c>
      <c r="V25" s="224">
        <f>ROUND(E25*U25,2)</f>
        <v>0</v>
      </c>
      <c r="W25" s="224"/>
      <c r="X25" s="224" t="s">
        <v>272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273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49">
        <v>15</v>
      </c>
      <c r="B26" s="250" t="s">
        <v>1355</v>
      </c>
      <c r="C26" s="260" t="s">
        <v>1356</v>
      </c>
      <c r="D26" s="251" t="s">
        <v>1326</v>
      </c>
      <c r="E26" s="252">
        <v>2</v>
      </c>
      <c r="F26" s="253"/>
      <c r="G26" s="254">
        <f>ROUND(E26*F26,2)</f>
        <v>0</v>
      </c>
      <c r="H26" s="253"/>
      <c r="I26" s="254">
        <f>ROUND(E26*H26,2)</f>
        <v>0</v>
      </c>
      <c r="J26" s="253"/>
      <c r="K26" s="254">
        <f>ROUND(E26*J26,2)</f>
        <v>0</v>
      </c>
      <c r="L26" s="254">
        <v>21</v>
      </c>
      <c r="M26" s="254">
        <f>G26*(1+L26/100)</f>
        <v>0</v>
      </c>
      <c r="N26" s="252">
        <v>0</v>
      </c>
      <c r="O26" s="252">
        <f>ROUND(E26*N26,2)</f>
        <v>0</v>
      </c>
      <c r="P26" s="252">
        <v>0</v>
      </c>
      <c r="Q26" s="252">
        <f>ROUND(E26*P26,2)</f>
        <v>0</v>
      </c>
      <c r="R26" s="254"/>
      <c r="S26" s="254" t="s">
        <v>414</v>
      </c>
      <c r="T26" s="255" t="s">
        <v>420</v>
      </c>
      <c r="U26" s="224">
        <v>0</v>
      </c>
      <c r="V26" s="224">
        <f>ROUND(E26*U26,2)</f>
        <v>0</v>
      </c>
      <c r="W26" s="224"/>
      <c r="X26" s="224" t="s">
        <v>272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273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20" outlineLevel="1" x14ac:dyDescent="0.25">
      <c r="A27" s="249">
        <v>16</v>
      </c>
      <c r="B27" s="250" t="s">
        <v>955</v>
      </c>
      <c r="C27" s="260" t="s">
        <v>1357</v>
      </c>
      <c r="D27" s="251" t="s">
        <v>957</v>
      </c>
      <c r="E27" s="252">
        <v>25</v>
      </c>
      <c r="F27" s="253"/>
      <c r="G27" s="254">
        <f>ROUND(E27*F27,2)</f>
        <v>0</v>
      </c>
      <c r="H27" s="253"/>
      <c r="I27" s="254">
        <f>ROUND(E27*H27,2)</f>
        <v>0</v>
      </c>
      <c r="J27" s="253"/>
      <c r="K27" s="254">
        <f>ROUND(E27*J27,2)</f>
        <v>0</v>
      </c>
      <c r="L27" s="254">
        <v>21</v>
      </c>
      <c r="M27" s="254">
        <f>G27*(1+L27/100)</f>
        <v>0</v>
      </c>
      <c r="N27" s="252">
        <v>0</v>
      </c>
      <c r="O27" s="252">
        <f>ROUND(E27*N27,2)</f>
        <v>0</v>
      </c>
      <c r="P27" s="252">
        <v>0</v>
      </c>
      <c r="Q27" s="252">
        <f>ROUND(E27*P27,2)</f>
        <v>0</v>
      </c>
      <c r="R27" s="254"/>
      <c r="S27" s="254" t="s">
        <v>414</v>
      </c>
      <c r="T27" s="255" t="s">
        <v>420</v>
      </c>
      <c r="U27" s="224">
        <v>0</v>
      </c>
      <c r="V27" s="224">
        <f>ROUND(E27*U27,2)</f>
        <v>0</v>
      </c>
      <c r="W27" s="224"/>
      <c r="X27" s="224" t="s">
        <v>272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273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20" outlineLevel="1" x14ac:dyDescent="0.25">
      <c r="A28" s="249">
        <v>17</v>
      </c>
      <c r="B28" s="250" t="s">
        <v>1358</v>
      </c>
      <c r="C28" s="260" t="s">
        <v>1359</v>
      </c>
      <c r="D28" s="251" t="s">
        <v>269</v>
      </c>
      <c r="E28" s="252">
        <v>315</v>
      </c>
      <c r="F28" s="253"/>
      <c r="G28" s="254">
        <f>ROUND(E28*F28,2)</f>
        <v>0</v>
      </c>
      <c r="H28" s="253"/>
      <c r="I28" s="254">
        <f>ROUND(E28*H28,2)</f>
        <v>0</v>
      </c>
      <c r="J28" s="253"/>
      <c r="K28" s="254">
        <f>ROUND(E28*J28,2)</f>
        <v>0</v>
      </c>
      <c r="L28" s="254">
        <v>21</v>
      </c>
      <c r="M28" s="254">
        <f>G28*(1+L28/100)</f>
        <v>0</v>
      </c>
      <c r="N28" s="252">
        <v>0</v>
      </c>
      <c r="O28" s="252">
        <f>ROUND(E28*N28,2)</f>
        <v>0</v>
      </c>
      <c r="P28" s="252">
        <v>0</v>
      </c>
      <c r="Q28" s="252">
        <f>ROUND(E28*P28,2)</f>
        <v>0</v>
      </c>
      <c r="R28" s="254"/>
      <c r="S28" s="254" t="s">
        <v>414</v>
      </c>
      <c r="T28" s="255" t="s">
        <v>420</v>
      </c>
      <c r="U28" s="224">
        <v>0</v>
      </c>
      <c r="V28" s="224">
        <f>ROUND(E28*U28,2)</f>
        <v>0</v>
      </c>
      <c r="W28" s="224"/>
      <c r="X28" s="224" t="s">
        <v>272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273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49">
        <v>18</v>
      </c>
      <c r="B29" s="250" t="s">
        <v>1360</v>
      </c>
      <c r="C29" s="260" t="s">
        <v>1361</v>
      </c>
      <c r="D29" s="251" t="s">
        <v>269</v>
      </c>
      <c r="E29" s="252">
        <v>17</v>
      </c>
      <c r="F29" s="253"/>
      <c r="G29" s="254">
        <f>ROUND(E29*F29,2)</f>
        <v>0</v>
      </c>
      <c r="H29" s="253"/>
      <c r="I29" s="254">
        <f>ROUND(E29*H29,2)</f>
        <v>0</v>
      </c>
      <c r="J29" s="253"/>
      <c r="K29" s="254">
        <f>ROUND(E29*J29,2)</f>
        <v>0</v>
      </c>
      <c r="L29" s="254">
        <v>21</v>
      </c>
      <c r="M29" s="254">
        <f>G29*(1+L29/100)</f>
        <v>0</v>
      </c>
      <c r="N29" s="252">
        <v>0</v>
      </c>
      <c r="O29" s="252">
        <f>ROUND(E29*N29,2)</f>
        <v>0</v>
      </c>
      <c r="P29" s="252">
        <v>0</v>
      </c>
      <c r="Q29" s="252">
        <f>ROUND(E29*P29,2)</f>
        <v>0</v>
      </c>
      <c r="R29" s="254"/>
      <c r="S29" s="254" t="s">
        <v>414</v>
      </c>
      <c r="T29" s="255" t="s">
        <v>420</v>
      </c>
      <c r="U29" s="224">
        <v>0</v>
      </c>
      <c r="V29" s="224">
        <f>ROUND(E29*U29,2)</f>
        <v>0</v>
      </c>
      <c r="W29" s="224"/>
      <c r="X29" s="224" t="s">
        <v>272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273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49">
        <v>19</v>
      </c>
      <c r="B30" s="250" t="s">
        <v>1362</v>
      </c>
      <c r="C30" s="260" t="s">
        <v>1363</v>
      </c>
      <c r="D30" s="251" t="s">
        <v>269</v>
      </c>
      <c r="E30" s="252">
        <v>90</v>
      </c>
      <c r="F30" s="253"/>
      <c r="G30" s="254">
        <f>ROUND(E30*F30,2)</f>
        <v>0</v>
      </c>
      <c r="H30" s="253"/>
      <c r="I30" s="254">
        <f>ROUND(E30*H30,2)</f>
        <v>0</v>
      </c>
      <c r="J30" s="253"/>
      <c r="K30" s="254">
        <f>ROUND(E30*J30,2)</f>
        <v>0</v>
      </c>
      <c r="L30" s="254">
        <v>21</v>
      </c>
      <c r="M30" s="254">
        <f>G30*(1+L30/100)</f>
        <v>0</v>
      </c>
      <c r="N30" s="252">
        <v>0</v>
      </c>
      <c r="O30" s="252">
        <f>ROUND(E30*N30,2)</f>
        <v>0</v>
      </c>
      <c r="P30" s="252">
        <v>0</v>
      </c>
      <c r="Q30" s="252">
        <f>ROUND(E30*P30,2)</f>
        <v>0</v>
      </c>
      <c r="R30" s="254"/>
      <c r="S30" s="254" t="s">
        <v>414</v>
      </c>
      <c r="T30" s="255" t="s">
        <v>420</v>
      </c>
      <c r="U30" s="224">
        <v>0</v>
      </c>
      <c r="V30" s="224">
        <f>ROUND(E30*U30,2)</f>
        <v>0</v>
      </c>
      <c r="W30" s="224"/>
      <c r="X30" s="224" t="s">
        <v>272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273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49">
        <v>20</v>
      </c>
      <c r="B31" s="250" t="s">
        <v>1364</v>
      </c>
      <c r="C31" s="260" t="s">
        <v>1365</v>
      </c>
      <c r="D31" s="251" t="s">
        <v>269</v>
      </c>
      <c r="E31" s="252">
        <v>175</v>
      </c>
      <c r="F31" s="253"/>
      <c r="G31" s="254">
        <f>ROUND(E31*F31,2)</f>
        <v>0</v>
      </c>
      <c r="H31" s="253"/>
      <c r="I31" s="254">
        <f>ROUND(E31*H31,2)</f>
        <v>0</v>
      </c>
      <c r="J31" s="253"/>
      <c r="K31" s="254">
        <f>ROUND(E31*J31,2)</f>
        <v>0</v>
      </c>
      <c r="L31" s="254">
        <v>21</v>
      </c>
      <c r="M31" s="254">
        <f>G31*(1+L31/100)</f>
        <v>0</v>
      </c>
      <c r="N31" s="252">
        <v>0</v>
      </c>
      <c r="O31" s="252">
        <f>ROUND(E31*N31,2)</f>
        <v>0</v>
      </c>
      <c r="P31" s="252">
        <v>0</v>
      </c>
      <c r="Q31" s="252">
        <f>ROUND(E31*P31,2)</f>
        <v>0</v>
      </c>
      <c r="R31" s="254"/>
      <c r="S31" s="254" t="s">
        <v>414</v>
      </c>
      <c r="T31" s="255" t="s">
        <v>420</v>
      </c>
      <c r="U31" s="224">
        <v>0</v>
      </c>
      <c r="V31" s="224">
        <f>ROUND(E31*U31,2)</f>
        <v>0</v>
      </c>
      <c r="W31" s="224"/>
      <c r="X31" s="224" t="s">
        <v>272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273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49">
        <v>21</v>
      </c>
      <c r="B32" s="250" t="s">
        <v>1366</v>
      </c>
      <c r="C32" s="260" t="s">
        <v>1367</v>
      </c>
      <c r="D32" s="251" t="s">
        <v>269</v>
      </c>
      <c r="E32" s="252">
        <v>35</v>
      </c>
      <c r="F32" s="253"/>
      <c r="G32" s="254">
        <f>ROUND(E32*F32,2)</f>
        <v>0</v>
      </c>
      <c r="H32" s="253"/>
      <c r="I32" s="254">
        <f>ROUND(E32*H32,2)</f>
        <v>0</v>
      </c>
      <c r="J32" s="253"/>
      <c r="K32" s="254">
        <f>ROUND(E32*J32,2)</f>
        <v>0</v>
      </c>
      <c r="L32" s="254">
        <v>21</v>
      </c>
      <c r="M32" s="254">
        <f>G32*(1+L32/100)</f>
        <v>0</v>
      </c>
      <c r="N32" s="252">
        <v>0</v>
      </c>
      <c r="O32" s="252">
        <f>ROUND(E32*N32,2)</f>
        <v>0</v>
      </c>
      <c r="P32" s="252">
        <v>0</v>
      </c>
      <c r="Q32" s="252">
        <f>ROUND(E32*P32,2)</f>
        <v>0</v>
      </c>
      <c r="R32" s="254"/>
      <c r="S32" s="254" t="s">
        <v>414</v>
      </c>
      <c r="T32" s="255" t="s">
        <v>420</v>
      </c>
      <c r="U32" s="224">
        <v>0</v>
      </c>
      <c r="V32" s="224">
        <f>ROUND(E32*U32,2)</f>
        <v>0</v>
      </c>
      <c r="W32" s="224"/>
      <c r="X32" s="224" t="s">
        <v>272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273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ht="13" x14ac:dyDescent="0.25">
      <c r="A33" s="232" t="s">
        <v>265</v>
      </c>
      <c r="B33" s="233" t="s">
        <v>107</v>
      </c>
      <c r="C33" s="257" t="s">
        <v>109</v>
      </c>
      <c r="D33" s="234"/>
      <c r="E33" s="235"/>
      <c r="F33" s="236"/>
      <c r="G33" s="236">
        <f>SUMIF(AG34:AG44,"&lt;&gt;NOR",G34:G44)</f>
        <v>0</v>
      </c>
      <c r="H33" s="236"/>
      <c r="I33" s="236">
        <f>SUM(I34:I44)</f>
        <v>0</v>
      </c>
      <c r="J33" s="236"/>
      <c r="K33" s="236">
        <f>SUM(K34:K44)</f>
        <v>0</v>
      </c>
      <c r="L33" s="236"/>
      <c r="M33" s="236">
        <f>SUM(M34:M44)</f>
        <v>0</v>
      </c>
      <c r="N33" s="235"/>
      <c r="O33" s="235">
        <f>SUM(O34:O44)</f>
        <v>0</v>
      </c>
      <c r="P33" s="235"/>
      <c r="Q33" s="235">
        <f>SUM(Q34:Q44)</f>
        <v>0</v>
      </c>
      <c r="R33" s="236"/>
      <c r="S33" s="236"/>
      <c r="T33" s="237"/>
      <c r="U33" s="231"/>
      <c r="V33" s="231">
        <f>SUM(V34:V44)</f>
        <v>0</v>
      </c>
      <c r="W33" s="231"/>
      <c r="X33" s="231"/>
      <c r="AG33" t="s">
        <v>266</v>
      </c>
    </row>
    <row r="34" spans="1:60" ht="30" outlineLevel="1" x14ac:dyDescent="0.25">
      <c r="A34" s="242">
        <v>22</v>
      </c>
      <c r="B34" s="243" t="s">
        <v>1368</v>
      </c>
      <c r="C34" s="258" t="s">
        <v>1369</v>
      </c>
      <c r="D34" s="244" t="s">
        <v>1326</v>
      </c>
      <c r="E34" s="245">
        <v>1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21</v>
      </c>
      <c r="M34" s="247">
        <f>G34*(1+L34/100)</f>
        <v>0</v>
      </c>
      <c r="N34" s="245">
        <v>0</v>
      </c>
      <c r="O34" s="245">
        <f>ROUND(E34*N34,2)</f>
        <v>0</v>
      </c>
      <c r="P34" s="245">
        <v>0</v>
      </c>
      <c r="Q34" s="245">
        <f>ROUND(E34*P34,2)</f>
        <v>0</v>
      </c>
      <c r="R34" s="247"/>
      <c r="S34" s="247" t="s">
        <v>414</v>
      </c>
      <c r="T34" s="248" t="s">
        <v>420</v>
      </c>
      <c r="U34" s="224">
        <v>0</v>
      </c>
      <c r="V34" s="224">
        <f>ROUND(E34*U34,2)</f>
        <v>0</v>
      </c>
      <c r="W34" s="224"/>
      <c r="X34" s="224" t="s">
        <v>272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273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40.5" outlineLevel="1" x14ac:dyDescent="0.25">
      <c r="A35" s="220"/>
      <c r="B35" s="221"/>
      <c r="C35" s="261" t="s">
        <v>1370</v>
      </c>
      <c r="D35" s="256"/>
      <c r="E35" s="256"/>
      <c r="F35" s="256"/>
      <c r="G35" s="256"/>
      <c r="H35" s="224"/>
      <c r="I35" s="224"/>
      <c r="J35" s="224"/>
      <c r="K35" s="224"/>
      <c r="L35" s="224"/>
      <c r="M35" s="224"/>
      <c r="N35" s="223"/>
      <c r="O35" s="223"/>
      <c r="P35" s="223"/>
      <c r="Q35" s="223"/>
      <c r="R35" s="224"/>
      <c r="S35" s="224"/>
      <c r="T35" s="224"/>
      <c r="U35" s="224"/>
      <c r="V35" s="224"/>
      <c r="W35" s="224"/>
      <c r="X35" s="224"/>
      <c r="Y35" s="213"/>
      <c r="Z35" s="213"/>
      <c r="AA35" s="213"/>
      <c r="AB35" s="213"/>
      <c r="AC35" s="213"/>
      <c r="AD35" s="213"/>
      <c r="AE35" s="213"/>
      <c r="AF35" s="213"/>
      <c r="AG35" s="213" t="s">
        <v>355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69" t="str">
        <f>C35</f>
        <v>(pex=400Pa), složení: deskový rekuperátor (třída H1), EC ventilátory s volným oběžným kolem (přívodní 1x 3,65kW/400V, odvodní 1x 4,25kW/400V), vodní ohřívač  11kW; top. spád  70/50°C + samostatný vstup pro protimrazovou kapiláru, vodní chladič s eliminátorem kapek Qchl= 25 kW; chl. voda 6/12°C; filtry vzduchu (přívod: ISO ePM10 65%, odvod: ISO ePM10 75%), tlumič hluku (ODA),uzavíratelné klapky a pružné manžety. Hmotnost 1129Kg. Návrh splňuje ErP 2018 Akustické výkony: Opláštění: 61dB(A) Sání ODA: 80dB(A) Přívod SUP: 82dB(A) Odtah ETA: 50dB(A) Výfuk EHA: 84dB(A)</v>
      </c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9">
        <v>23</v>
      </c>
      <c r="B36" s="250" t="s">
        <v>1371</v>
      </c>
      <c r="C36" s="260" t="s">
        <v>1372</v>
      </c>
      <c r="D36" s="251" t="s">
        <v>1326</v>
      </c>
      <c r="E36" s="252">
        <v>1</v>
      </c>
      <c r="F36" s="253"/>
      <c r="G36" s="254">
        <f>ROUND(E36*F36,2)</f>
        <v>0</v>
      </c>
      <c r="H36" s="253"/>
      <c r="I36" s="254">
        <f>ROUND(E36*H36,2)</f>
        <v>0</v>
      </c>
      <c r="J36" s="253"/>
      <c r="K36" s="254">
        <f>ROUND(E36*J36,2)</f>
        <v>0</v>
      </c>
      <c r="L36" s="254">
        <v>21</v>
      </c>
      <c r="M36" s="254">
        <f>G36*(1+L36/100)</f>
        <v>0</v>
      </c>
      <c r="N36" s="252">
        <v>0</v>
      </c>
      <c r="O36" s="252">
        <f>ROUND(E36*N36,2)</f>
        <v>0</v>
      </c>
      <c r="P36" s="252">
        <v>0</v>
      </c>
      <c r="Q36" s="252">
        <f>ROUND(E36*P36,2)</f>
        <v>0</v>
      </c>
      <c r="R36" s="254"/>
      <c r="S36" s="254" t="s">
        <v>414</v>
      </c>
      <c r="T36" s="255" t="s">
        <v>420</v>
      </c>
      <c r="U36" s="224">
        <v>0</v>
      </c>
      <c r="V36" s="224">
        <f>ROUND(E36*U36,2)</f>
        <v>0</v>
      </c>
      <c r="W36" s="224"/>
      <c r="X36" s="224" t="s">
        <v>272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273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49">
        <v>24</v>
      </c>
      <c r="B37" s="250" t="s">
        <v>1373</v>
      </c>
      <c r="C37" s="260" t="s">
        <v>1374</v>
      </c>
      <c r="D37" s="251" t="s">
        <v>1326</v>
      </c>
      <c r="E37" s="252">
        <v>4</v>
      </c>
      <c r="F37" s="253"/>
      <c r="G37" s="254">
        <f>ROUND(E37*F37,2)</f>
        <v>0</v>
      </c>
      <c r="H37" s="253"/>
      <c r="I37" s="254">
        <f>ROUND(E37*H37,2)</f>
        <v>0</v>
      </c>
      <c r="J37" s="253"/>
      <c r="K37" s="254">
        <f>ROUND(E37*J37,2)</f>
        <v>0</v>
      </c>
      <c r="L37" s="254">
        <v>21</v>
      </c>
      <c r="M37" s="254">
        <f>G37*(1+L37/100)</f>
        <v>0</v>
      </c>
      <c r="N37" s="252">
        <v>0</v>
      </c>
      <c r="O37" s="252">
        <f>ROUND(E37*N37,2)</f>
        <v>0</v>
      </c>
      <c r="P37" s="252">
        <v>0</v>
      </c>
      <c r="Q37" s="252">
        <f>ROUND(E37*P37,2)</f>
        <v>0</v>
      </c>
      <c r="R37" s="254"/>
      <c r="S37" s="254" t="s">
        <v>414</v>
      </c>
      <c r="T37" s="255" t="s">
        <v>420</v>
      </c>
      <c r="U37" s="224">
        <v>0</v>
      </c>
      <c r="V37" s="224">
        <f>ROUND(E37*U37,2)</f>
        <v>0</v>
      </c>
      <c r="W37" s="224"/>
      <c r="X37" s="224" t="s">
        <v>272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273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49">
        <v>25</v>
      </c>
      <c r="B38" s="250" t="s">
        <v>1375</v>
      </c>
      <c r="C38" s="260" t="s">
        <v>1350</v>
      </c>
      <c r="D38" s="251" t="s">
        <v>1326</v>
      </c>
      <c r="E38" s="252">
        <v>4</v>
      </c>
      <c r="F38" s="253"/>
      <c r="G38" s="254">
        <f>ROUND(E38*F38,2)</f>
        <v>0</v>
      </c>
      <c r="H38" s="253"/>
      <c r="I38" s="254">
        <f>ROUND(E38*H38,2)</f>
        <v>0</v>
      </c>
      <c r="J38" s="253"/>
      <c r="K38" s="254">
        <f>ROUND(E38*J38,2)</f>
        <v>0</v>
      </c>
      <c r="L38" s="254">
        <v>21</v>
      </c>
      <c r="M38" s="254">
        <f>G38*(1+L38/100)</f>
        <v>0</v>
      </c>
      <c r="N38" s="252">
        <v>0</v>
      </c>
      <c r="O38" s="252">
        <f>ROUND(E38*N38,2)</f>
        <v>0</v>
      </c>
      <c r="P38" s="252">
        <v>0</v>
      </c>
      <c r="Q38" s="252">
        <f>ROUND(E38*P38,2)</f>
        <v>0</v>
      </c>
      <c r="R38" s="254"/>
      <c r="S38" s="254" t="s">
        <v>414</v>
      </c>
      <c r="T38" s="255" t="s">
        <v>420</v>
      </c>
      <c r="U38" s="224">
        <v>0</v>
      </c>
      <c r="V38" s="224">
        <f>ROUND(E38*U38,2)</f>
        <v>0</v>
      </c>
      <c r="W38" s="224"/>
      <c r="X38" s="224" t="s">
        <v>272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273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20" outlineLevel="1" x14ac:dyDescent="0.25">
      <c r="A39" s="249">
        <v>26</v>
      </c>
      <c r="B39" s="250" t="s">
        <v>1376</v>
      </c>
      <c r="C39" s="260" t="s">
        <v>1377</v>
      </c>
      <c r="D39" s="251" t="s">
        <v>659</v>
      </c>
      <c r="E39" s="252">
        <v>1</v>
      </c>
      <c r="F39" s="253"/>
      <c r="G39" s="254">
        <f>ROUND(E39*F39,2)</f>
        <v>0</v>
      </c>
      <c r="H39" s="253"/>
      <c r="I39" s="254">
        <f>ROUND(E39*H39,2)</f>
        <v>0</v>
      </c>
      <c r="J39" s="253"/>
      <c r="K39" s="254">
        <f>ROUND(E39*J39,2)</f>
        <v>0</v>
      </c>
      <c r="L39" s="254">
        <v>21</v>
      </c>
      <c r="M39" s="254">
        <f>G39*(1+L39/100)</f>
        <v>0</v>
      </c>
      <c r="N39" s="252">
        <v>0</v>
      </c>
      <c r="O39" s="252">
        <f>ROUND(E39*N39,2)</f>
        <v>0</v>
      </c>
      <c r="P39" s="252">
        <v>0</v>
      </c>
      <c r="Q39" s="252">
        <f>ROUND(E39*P39,2)</f>
        <v>0</v>
      </c>
      <c r="R39" s="254"/>
      <c r="S39" s="254" t="s">
        <v>414</v>
      </c>
      <c r="T39" s="255" t="s">
        <v>420</v>
      </c>
      <c r="U39" s="224">
        <v>0</v>
      </c>
      <c r="V39" s="224">
        <f>ROUND(E39*U39,2)</f>
        <v>0</v>
      </c>
      <c r="W39" s="224"/>
      <c r="X39" s="224" t="s">
        <v>272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273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49">
        <v>27</v>
      </c>
      <c r="B40" s="250" t="s">
        <v>1378</v>
      </c>
      <c r="C40" s="260" t="s">
        <v>1379</v>
      </c>
      <c r="D40" s="251" t="s">
        <v>1326</v>
      </c>
      <c r="E40" s="252">
        <v>8</v>
      </c>
      <c r="F40" s="253"/>
      <c r="G40" s="254">
        <f>ROUND(E40*F40,2)</f>
        <v>0</v>
      </c>
      <c r="H40" s="253"/>
      <c r="I40" s="254">
        <f>ROUND(E40*H40,2)</f>
        <v>0</v>
      </c>
      <c r="J40" s="253"/>
      <c r="K40" s="254">
        <f>ROUND(E40*J40,2)</f>
        <v>0</v>
      </c>
      <c r="L40" s="254">
        <v>21</v>
      </c>
      <c r="M40" s="254">
        <f>G40*(1+L40/100)</f>
        <v>0</v>
      </c>
      <c r="N40" s="252">
        <v>0</v>
      </c>
      <c r="O40" s="252">
        <f>ROUND(E40*N40,2)</f>
        <v>0</v>
      </c>
      <c r="P40" s="252">
        <v>0</v>
      </c>
      <c r="Q40" s="252">
        <f>ROUND(E40*P40,2)</f>
        <v>0</v>
      </c>
      <c r="R40" s="254"/>
      <c r="S40" s="254" t="s">
        <v>414</v>
      </c>
      <c r="T40" s="255" t="s">
        <v>420</v>
      </c>
      <c r="U40" s="224">
        <v>0</v>
      </c>
      <c r="V40" s="224">
        <f>ROUND(E40*U40,2)</f>
        <v>0</v>
      </c>
      <c r="W40" s="224"/>
      <c r="X40" s="224" t="s">
        <v>272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273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49">
        <v>28</v>
      </c>
      <c r="B41" s="250" t="s">
        <v>1380</v>
      </c>
      <c r="C41" s="260" t="s">
        <v>1381</v>
      </c>
      <c r="D41" s="251" t="s">
        <v>269</v>
      </c>
      <c r="E41" s="252">
        <v>155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21</v>
      </c>
      <c r="M41" s="254">
        <f>G41*(1+L41/100)</f>
        <v>0</v>
      </c>
      <c r="N41" s="252">
        <v>0</v>
      </c>
      <c r="O41" s="252">
        <f>ROUND(E41*N41,2)</f>
        <v>0</v>
      </c>
      <c r="P41" s="252">
        <v>0</v>
      </c>
      <c r="Q41" s="252">
        <f>ROUND(E41*P41,2)</f>
        <v>0</v>
      </c>
      <c r="R41" s="254"/>
      <c r="S41" s="254" t="s">
        <v>414</v>
      </c>
      <c r="T41" s="255" t="s">
        <v>420</v>
      </c>
      <c r="U41" s="224">
        <v>0</v>
      </c>
      <c r="V41" s="224">
        <f>ROUND(E41*U41,2)</f>
        <v>0</v>
      </c>
      <c r="W41" s="224"/>
      <c r="X41" s="224" t="s">
        <v>272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273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49">
        <v>29</v>
      </c>
      <c r="B42" s="250" t="s">
        <v>1382</v>
      </c>
      <c r="C42" s="260" t="s">
        <v>1363</v>
      </c>
      <c r="D42" s="251" t="s">
        <v>269</v>
      </c>
      <c r="E42" s="252">
        <v>25</v>
      </c>
      <c r="F42" s="253"/>
      <c r="G42" s="254">
        <f>ROUND(E42*F42,2)</f>
        <v>0</v>
      </c>
      <c r="H42" s="253"/>
      <c r="I42" s="254">
        <f>ROUND(E42*H42,2)</f>
        <v>0</v>
      </c>
      <c r="J42" s="253"/>
      <c r="K42" s="254">
        <f>ROUND(E42*J42,2)</f>
        <v>0</v>
      </c>
      <c r="L42" s="254">
        <v>21</v>
      </c>
      <c r="M42" s="254">
        <f>G42*(1+L42/100)</f>
        <v>0</v>
      </c>
      <c r="N42" s="252">
        <v>0</v>
      </c>
      <c r="O42" s="252">
        <f>ROUND(E42*N42,2)</f>
        <v>0</v>
      </c>
      <c r="P42" s="252">
        <v>0</v>
      </c>
      <c r="Q42" s="252">
        <f>ROUND(E42*P42,2)</f>
        <v>0</v>
      </c>
      <c r="R42" s="254"/>
      <c r="S42" s="254" t="s">
        <v>414</v>
      </c>
      <c r="T42" s="255" t="s">
        <v>420</v>
      </c>
      <c r="U42" s="224">
        <v>0</v>
      </c>
      <c r="V42" s="224">
        <f>ROUND(E42*U42,2)</f>
        <v>0</v>
      </c>
      <c r="W42" s="224"/>
      <c r="X42" s="224" t="s">
        <v>272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273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49">
        <v>30</v>
      </c>
      <c r="B43" s="250" t="s">
        <v>1383</v>
      </c>
      <c r="C43" s="260" t="s">
        <v>1365</v>
      </c>
      <c r="D43" s="251" t="s">
        <v>269</v>
      </c>
      <c r="E43" s="252">
        <v>135</v>
      </c>
      <c r="F43" s="253"/>
      <c r="G43" s="254">
        <f>ROUND(E43*F43,2)</f>
        <v>0</v>
      </c>
      <c r="H43" s="253"/>
      <c r="I43" s="254">
        <f>ROUND(E43*H43,2)</f>
        <v>0</v>
      </c>
      <c r="J43" s="253"/>
      <c r="K43" s="254">
        <f>ROUND(E43*J43,2)</f>
        <v>0</v>
      </c>
      <c r="L43" s="254">
        <v>21</v>
      </c>
      <c r="M43" s="254">
        <f>G43*(1+L43/100)</f>
        <v>0</v>
      </c>
      <c r="N43" s="252">
        <v>0</v>
      </c>
      <c r="O43" s="252">
        <f>ROUND(E43*N43,2)</f>
        <v>0</v>
      </c>
      <c r="P43" s="252">
        <v>0</v>
      </c>
      <c r="Q43" s="252">
        <f>ROUND(E43*P43,2)</f>
        <v>0</v>
      </c>
      <c r="R43" s="254"/>
      <c r="S43" s="254" t="s">
        <v>414</v>
      </c>
      <c r="T43" s="255" t="s">
        <v>420</v>
      </c>
      <c r="U43" s="224">
        <v>0</v>
      </c>
      <c r="V43" s="224">
        <f>ROUND(E43*U43,2)</f>
        <v>0</v>
      </c>
      <c r="W43" s="224"/>
      <c r="X43" s="224" t="s">
        <v>272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273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49">
        <v>31</v>
      </c>
      <c r="B44" s="250" t="s">
        <v>1384</v>
      </c>
      <c r="C44" s="260" t="s">
        <v>1367</v>
      </c>
      <c r="D44" s="251" t="s">
        <v>269</v>
      </c>
      <c r="E44" s="252">
        <v>1</v>
      </c>
      <c r="F44" s="253"/>
      <c r="G44" s="254">
        <f>ROUND(E44*F44,2)</f>
        <v>0</v>
      </c>
      <c r="H44" s="253"/>
      <c r="I44" s="254">
        <f>ROUND(E44*H44,2)</f>
        <v>0</v>
      </c>
      <c r="J44" s="253"/>
      <c r="K44" s="254">
        <f>ROUND(E44*J44,2)</f>
        <v>0</v>
      </c>
      <c r="L44" s="254">
        <v>21</v>
      </c>
      <c r="M44" s="254">
        <f>G44*(1+L44/100)</f>
        <v>0</v>
      </c>
      <c r="N44" s="252">
        <v>0</v>
      </c>
      <c r="O44" s="252">
        <f>ROUND(E44*N44,2)</f>
        <v>0</v>
      </c>
      <c r="P44" s="252">
        <v>0</v>
      </c>
      <c r="Q44" s="252">
        <f>ROUND(E44*P44,2)</f>
        <v>0</v>
      </c>
      <c r="R44" s="254"/>
      <c r="S44" s="254" t="s">
        <v>414</v>
      </c>
      <c r="T44" s="255" t="s">
        <v>420</v>
      </c>
      <c r="U44" s="224">
        <v>0</v>
      </c>
      <c r="V44" s="224">
        <f>ROUND(E44*U44,2)</f>
        <v>0</v>
      </c>
      <c r="W44" s="224"/>
      <c r="X44" s="224" t="s">
        <v>272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273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13" x14ac:dyDescent="0.25">
      <c r="A45" s="232" t="s">
        <v>265</v>
      </c>
      <c r="B45" s="233" t="s">
        <v>110</v>
      </c>
      <c r="C45" s="257" t="s">
        <v>112</v>
      </c>
      <c r="D45" s="234"/>
      <c r="E45" s="235"/>
      <c r="F45" s="236"/>
      <c r="G45" s="236">
        <f>SUMIF(AG46:AG50,"&lt;&gt;NOR",G46:G50)</f>
        <v>0</v>
      </c>
      <c r="H45" s="236"/>
      <c r="I45" s="236">
        <f>SUM(I46:I50)</f>
        <v>0</v>
      </c>
      <c r="J45" s="236"/>
      <c r="K45" s="236">
        <f>SUM(K46:K50)</f>
        <v>0</v>
      </c>
      <c r="L45" s="236"/>
      <c r="M45" s="236">
        <f>SUM(M46:M50)</f>
        <v>0</v>
      </c>
      <c r="N45" s="235"/>
      <c r="O45" s="235">
        <f>SUM(O46:O50)</f>
        <v>0</v>
      </c>
      <c r="P45" s="235"/>
      <c r="Q45" s="235">
        <f>SUM(Q46:Q50)</f>
        <v>0</v>
      </c>
      <c r="R45" s="236"/>
      <c r="S45" s="236"/>
      <c r="T45" s="237"/>
      <c r="U45" s="231"/>
      <c r="V45" s="231">
        <f>SUM(V46:V50)</f>
        <v>0</v>
      </c>
      <c r="W45" s="231"/>
      <c r="X45" s="231"/>
      <c r="AG45" t="s">
        <v>266</v>
      </c>
    </row>
    <row r="46" spans="1:60" ht="30" outlineLevel="1" x14ac:dyDescent="0.25">
      <c r="A46" s="242">
        <v>32</v>
      </c>
      <c r="B46" s="243" t="s">
        <v>1385</v>
      </c>
      <c r="C46" s="258" t="s">
        <v>1386</v>
      </c>
      <c r="D46" s="244" t="s">
        <v>1326</v>
      </c>
      <c r="E46" s="245">
        <v>1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21</v>
      </c>
      <c r="M46" s="247">
        <f>G46*(1+L46/100)</f>
        <v>0</v>
      </c>
      <c r="N46" s="245">
        <v>0</v>
      </c>
      <c r="O46" s="245">
        <f>ROUND(E46*N46,2)</f>
        <v>0</v>
      </c>
      <c r="P46" s="245">
        <v>0</v>
      </c>
      <c r="Q46" s="245">
        <f>ROUND(E46*P46,2)</f>
        <v>0</v>
      </c>
      <c r="R46" s="247"/>
      <c r="S46" s="247" t="s">
        <v>414</v>
      </c>
      <c r="T46" s="248" t="s">
        <v>420</v>
      </c>
      <c r="U46" s="224">
        <v>0</v>
      </c>
      <c r="V46" s="224">
        <f>ROUND(E46*U46,2)</f>
        <v>0</v>
      </c>
      <c r="W46" s="224"/>
      <c r="X46" s="224" t="s">
        <v>272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273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61" t="s">
        <v>1387</v>
      </c>
      <c r="D47" s="256"/>
      <c r="E47" s="256"/>
      <c r="F47" s="256"/>
      <c r="G47" s="256"/>
      <c r="H47" s="224"/>
      <c r="I47" s="224"/>
      <c r="J47" s="224"/>
      <c r="K47" s="224"/>
      <c r="L47" s="224"/>
      <c r="M47" s="224"/>
      <c r="N47" s="223"/>
      <c r="O47" s="223"/>
      <c r="P47" s="223"/>
      <c r="Q47" s="223"/>
      <c r="R47" s="224"/>
      <c r="S47" s="224"/>
      <c r="T47" s="224"/>
      <c r="U47" s="224"/>
      <c r="V47" s="224"/>
      <c r="W47" s="224"/>
      <c r="X47" s="224"/>
      <c r="Y47" s="213"/>
      <c r="Z47" s="213"/>
      <c r="AA47" s="213"/>
      <c r="AB47" s="213"/>
      <c r="AC47" s="213"/>
      <c r="AD47" s="213"/>
      <c r="AE47" s="213"/>
      <c r="AF47" s="213"/>
      <c r="AG47" s="213" t="s">
        <v>355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69" t="str">
        <f>C47</f>
        <v>expanzní nádobou a pojistným ventilem, nízkohlučné provedení kompresorů, výměnný filtrdehydrátor, čidlo průtoku Akustický výkon: 76dB(A)</v>
      </c>
      <c r="BB47" s="213"/>
      <c r="BC47" s="213"/>
      <c r="BD47" s="213"/>
      <c r="BE47" s="213"/>
      <c r="BF47" s="213"/>
      <c r="BG47" s="213"/>
      <c r="BH47" s="213"/>
    </row>
    <row r="48" spans="1:60" ht="20" outlineLevel="1" x14ac:dyDescent="0.25">
      <c r="A48" s="242">
        <v>33</v>
      </c>
      <c r="B48" s="243" t="s">
        <v>1388</v>
      </c>
      <c r="C48" s="258" t="s">
        <v>1389</v>
      </c>
      <c r="D48" s="244" t="s">
        <v>1326</v>
      </c>
      <c r="E48" s="245">
        <v>1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21</v>
      </c>
      <c r="M48" s="247">
        <f>G48*(1+L48/100)</f>
        <v>0</v>
      </c>
      <c r="N48" s="245">
        <v>0</v>
      </c>
      <c r="O48" s="245">
        <f>ROUND(E48*N48,2)</f>
        <v>0</v>
      </c>
      <c r="P48" s="245">
        <v>0</v>
      </c>
      <c r="Q48" s="245">
        <f>ROUND(E48*P48,2)</f>
        <v>0</v>
      </c>
      <c r="R48" s="247"/>
      <c r="S48" s="247" t="s">
        <v>414</v>
      </c>
      <c r="T48" s="248" t="s">
        <v>420</v>
      </c>
      <c r="U48" s="224">
        <v>0</v>
      </c>
      <c r="V48" s="224">
        <f>ROUND(E48*U48,2)</f>
        <v>0</v>
      </c>
      <c r="W48" s="224"/>
      <c r="X48" s="224" t="s">
        <v>272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273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61" t="s">
        <v>1390</v>
      </c>
      <c r="D49" s="256"/>
      <c r="E49" s="256"/>
      <c r="F49" s="256"/>
      <c r="G49" s="256"/>
      <c r="H49" s="224"/>
      <c r="I49" s="224"/>
      <c r="J49" s="224"/>
      <c r="K49" s="224"/>
      <c r="L49" s="224"/>
      <c r="M49" s="224"/>
      <c r="N49" s="223"/>
      <c r="O49" s="223"/>
      <c r="P49" s="223"/>
      <c r="Q49" s="223"/>
      <c r="R49" s="224"/>
      <c r="S49" s="224"/>
      <c r="T49" s="224"/>
      <c r="U49" s="224"/>
      <c r="V49" s="224"/>
      <c r="W49" s="224"/>
      <c r="X49" s="224"/>
      <c r="Y49" s="213"/>
      <c r="Z49" s="213"/>
      <c r="AA49" s="213"/>
      <c r="AB49" s="213"/>
      <c r="AC49" s="213"/>
      <c r="AD49" s="213"/>
      <c r="AE49" s="213"/>
      <c r="AF49" s="213"/>
      <c r="AG49" s="213" t="s">
        <v>355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49">
        <v>34</v>
      </c>
      <c r="B50" s="250" t="s">
        <v>1391</v>
      </c>
      <c r="C50" s="260" t="s">
        <v>1392</v>
      </c>
      <c r="D50" s="251" t="s">
        <v>659</v>
      </c>
      <c r="E50" s="252">
        <v>1</v>
      </c>
      <c r="F50" s="253"/>
      <c r="G50" s="254">
        <f>ROUND(E50*F50,2)</f>
        <v>0</v>
      </c>
      <c r="H50" s="253"/>
      <c r="I50" s="254">
        <f>ROUND(E50*H50,2)</f>
        <v>0</v>
      </c>
      <c r="J50" s="253"/>
      <c r="K50" s="254">
        <f>ROUND(E50*J50,2)</f>
        <v>0</v>
      </c>
      <c r="L50" s="254">
        <v>21</v>
      </c>
      <c r="M50" s="254">
        <f>G50*(1+L50/100)</f>
        <v>0</v>
      </c>
      <c r="N50" s="252">
        <v>0</v>
      </c>
      <c r="O50" s="252">
        <f>ROUND(E50*N50,2)</f>
        <v>0</v>
      </c>
      <c r="P50" s="252">
        <v>0</v>
      </c>
      <c r="Q50" s="252">
        <f>ROUND(E50*P50,2)</f>
        <v>0</v>
      </c>
      <c r="R50" s="254"/>
      <c r="S50" s="254" t="s">
        <v>414</v>
      </c>
      <c r="T50" s="255" t="s">
        <v>420</v>
      </c>
      <c r="U50" s="224">
        <v>0</v>
      </c>
      <c r="V50" s="224">
        <f>ROUND(E50*U50,2)</f>
        <v>0</v>
      </c>
      <c r="W50" s="224"/>
      <c r="X50" s="224" t="s">
        <v>272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273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ht="13" x14ac:dyDescent="0.25">
      <c r="A51" s="232" t="s">
        <v>265</v>
      </c>
      <c r="B51" s="233" t="s">
        <v>113</v>
      </c>
      <c r="C51" s="257" t="s">
        <v>115</v>
      </c>
      <c r="D51" s="234"/>
      <c r="E51" s="235"/>
      <c r="F51" s="236"/>
      <c r="G51" s="236">
        <f>SUMIF(AG52:AG56,"&lt;&gt;NOR",G52:G56)</f>
        <v>0</v>
      </c>
      <c r="H51" s="236"/>
      <c r="I51" s="236">
        <f>SUM(I52:I56)</f>
        <v>0</v>
      </c>
      <c r="J51" s="236"/>
      <c r="K51" s="236">
        <f>SUM(K52:K56)</f>
        <v>0</v>
      </c>
      <c r="L51" s="236"/>
      <c r="M51" s="236">
        <f>SUM(M52:M56)</f>
        <v>0</v>
      </c>
      <c r="N51" s="235"/>
      <c r="O51" s="235">
        <f>SUM(O52:O56)</f>
        <v>0</v>
      </c>
      <c r="P51" s="235"/>
      <c r="Q51" s="235">
        <f>SUM(Q52:Q56)</f>
        <v>0</v>
      </c>
      <c r="R51" s="236"/>
      <c r="S51" s="236"/>
      <c r="T51" s="237"/>
      <c r="U51" s="231"/>
      <c r="V51" s="231">
        <f>SUM(V52:V56)</f>
        <v>0</v>
      </c>
      <c r="W51" s="231"/>
      <c r="X51" s="231"/>
      <c r="AG51" t="s">
        <v>266</v>
      </c>
    </row>
    <row r="52" spans="1:60" ht="20" outlineLevel="1" x14ac:dyDescent="0.25">
      <c r="A52" s="249">
        <v>35</v>
      </c>
      <c r="B52" s="250" t="s">
        <v>1393</v>
      </c>
      <c r="C52" s="260" t="s">
        <v>1394</v>
      </c>
      <c r="D52" s="251" t="s">
        <v>957</v>
      </c>
      <c r="E52" s="252">
        <v>40</v>
      </c>
      <c r="F52" s="253"/>
      <c r="G52" s="254">
        <f>ROUND(E52*F52,2)</f>
        <v>0</v>
      </c>
      <c r="H52" s="253"/>
      <c r="I52" s="254">
        <f>ROUND(E52*H52,2)</f>
        <v>0</v>
      </c>
      <c r="J52" s="253"/>
      <c r="K52" s="254">
        <f>ROUND(E52*J52,2)</f>
        <v>0</v>
      </c>
      <c r="L52" s="254">
        <v>21</v>
      </c>
      <c r="M52" s="254">
        <f>G52*(1+L52/100)</f>
        <v>0</v>
      </c>
      <c r="N52" s="252">
        <v>0</v>
      </c>
      <c r="O52" s="252">
        <f>ROUND(E52*N52,2)</f>
        <v>0</v>
      </c>
      <c r="P52" s="252">
        <v>0</v>
      </c>
      <c r="Q52" s="252">
        <f>ROUND(E52*P52,2)</f>
        <v>0</v>
      </c>
      <c r="R52" s="254"/>
      <c r="S52" s="254" t="s">
        <v>414</v>
      </c>
      <c r="T52" s="255" t="s">
        <v>420</v>
      </c>
      <c r="U52" s="224">
        <v>0</v>
      </c>
      <c r="V52" s="224">
        <f>ROUND(E52*U52,2)</f>
        <v>0</v>
      </c>
      <c r="W52" s="224"/>
      <c r="X52" s="224" t="s">
        <v>272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273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ht="20" outlineLevel="1" x14ac:dyDescent="0.25">
      <c r="A53" s="249">
        <v>36</v>
      </c>
      <c r="B53" s="250" t="s">
        <v>1395</v>
      </c>
      <c r="C53" s="260" t="s">
        <v>1396</v>
      </c>
      <c r="D53" s="251" t="s">
        <v>957</v>
      </c>
      <c r="E53" s="252">
        <v>40</v>
      </c>
      <c r="F53" s="253"/>
      <c r="G53" s="254">
        <f>ROUND(E53*F53,2)</f>
        <v>0</v>
      </c>
      <c r="H53" s="253"/>
      <c r="I53" s="254">
        <f>ROUND(E53*H53,2)</f>
        <v>0</v>
      </c>
      <c r="J53" s="253"/>
      <c r="K53" s="254">
        <f>ROUND(E53*J53,2)</f>
        <v>0</v>
      </c>
      <c r="L53" s="254">
        <v>21</v>
      </c>
      <c r="M53" s="254">
        <f>G53*(1+L53/100)</f>
        <v>0</v>
      </c>
      <c r="N53" s="252">
        <v>0</v>
      </c>
      <c r="O53" s="252">
        <f>ROUND(E53*N53,2)</f>
        <v>0</v>
      </c>
      <c r="P53" s="252">
        <v>0</v>
      </c>
      <c r="Q53" s="252">
        <f>ROUND(E53*P53,2)</f>
        <v>0</v>
      </c>
      <c r="R53" s="254"/>
      <c r="S53" s="254" t="s">
        <v>414</v>
      </c>
      <c r="T53" s="255" t="s">
        <v>420</v>
      </c>
      <c r="U53" s="224">
        <v>0</v>
      </c>
      <c r="V53" s="224">
        <f>ROUND(E53*U53,2)</f>
        <v>0</v>
      </c>
      <c r="W53" s="224"/>
      <c r="X53" s="224" t="s">
        <v>272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273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ht="20" outlineLevel="1" x14ac:dyDescent="0.25">
      <c r="A54" s="249">
        <v>37</v>
      </c>
      <c r="B54" s="250" t="s">
        <v>1397</v>
      </c>
      <c r="C54" s="260" t="s">
        <v>1398</v>
      </c>
      <c r="D54" s="251" t="s">
        <v>659</v>
      </c>
      <c r="E54" s="252">
        <v>1</v>
      </c>
      <c r="F54" s="253"/>
      <c r="G54" s="254">
        <f>ROUND(E54*F54,2)</f>
        <v>0</v>
      </c>
      <c r="H54" s="253"/>
      <c r="I54" s="254">
        <f>ROUND(E54*H54,2)</f>
        <v>0</v>
      </c>
      <c r="J54" s="253"/>
      <c r="K54" s="254">
        <f>ROUND(E54*J54,2)</f>
        <v>0</v>
      </c>
      <c r="L54" s="254">
        <v>21</v>
      </c>
      <c r="M54" s="254">
        <f>G54*(1+L54/100)</f>
        <v>0</v>
      </c>
      <c r="N54" s="252">
        <v>0</v>
      </c>
      <c r="O54" s="252">
        <f>ROUND(E54*N54,2)</f>
        <v>0</v>
      </c>
      <c r="P54" s="252">
        <v>0</v>
      </c>
      <c r="Q54" s="252">
        <f>ROUND(E54*P54,2)</f>
        <v>0</v>
      </c>
      <c r="R54" s="254"/>
      <c r="S54" s="254" t="s">
        <v>414</v>
      </c>
      <c r="T54" s="255" t="s">
        <v>420</v>
      </c>
      <c r="U54" s="224">
        <v>0</v>
      </c>
      <c r="V54" s="224">
        <f>ROUND(E54*U54,2)</f>
        <v>0</v>
      </c>
      <c r="W54" s="224"/>
      <c r="X54" s="224" t="s">
        <v>272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273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49">
        <v>38</v>
      </c>
      <c r="B55" s="250" t="s">
        <v>1399</v>
      </c>
      <c r="C55" s="260" t="s">
        <v>1400</v>
      </c>
      <c r="D55" s="251" t="s">
        <v>1303</v>
      </c>
      <c r="E55" s="252">
        <v>45</v>
      </c>
      <c r="F55" s="253"/>
      <c r="G55" s="254">
        <f>ROUND(E55*F55,2)</f>
        <v>0</v>
      </c>
      <c r="H55" s="253"/>
      <c r="I55" s="254">
        <f>ROUND(E55*H55,2)</f>
        <v>0</v>
      </c>
      <c r="J55" s="253"/>
      <c r="K55" s="254">
        <f>ROUND(E55*J55,2)</f>
        <v>0</v>
      </c>
      <c r="L55" s="254">
        <v>21</v>
      </c>
      <c r="M55" s="254">
        <f>G55*(1+L55/100)</f>
        <v>0</v>
      </c>
      <c r="N55" s="252">
        <v>0</v>
      </c>
      <c r="O55" s="252">
        <f>ROUND(E55*N55,2)</f>
        <v>0</v>
      </c>
      <c r="P55" s="252">
        <v>0</v>
      </c>
      <c r="Q55" s="252">
        <f>ROUND(E55*P55,2)</f>
        <v>0</v>
      </c>
      <c r="R55" s="254"/>
      <c r="S55" s="254" t="s">
        <v>414</v>
      </c>
      <c r="T55" s="255" t="s">
        <v>420</v>
      </c>
      <c r="U55" s="224">
        <v>0</v>
      </c>
      <c r="V55" s="224">
        <f>ROUND(E55*U55,2)</f>
        <v>0</v>
      </c>
      <c r="W55" s="224"/>
      <c r="X55" s="224" t="s">
        <v>272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273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49">
        <v>39</v>
      </c>
      <c r="B56" s="250" t="s">
        <v>1401</v>
      </c>
      <c r="C56" s="260" t="s">
        <v>1402</v>
      </c>
      <c r="D56" s="251" t="s">
        <v>659</v>
      </c>
      <c r="E56" s="252">
        <v>1</v>
      </c>
      <c r="F56" s="253"/>
      <c r="G56" s="254">
        <f>ROUND(E56*F56,2)</f>
        <v>0</v>
      </c>
      <c r="H56" s="253"/>
      <c r="I56" s="254">
        <f>ROUND(E56*H56,2)</f>
        <v>0</v>
      </c>
      <c r="J56" s="253"/>
      <c r="K56" s="254">
        <f>ROUND(E56*J56,2)</f>
        <v>0</v>
      </c>
      <c r="L56" s="254">
        <v>21</v>
      </c>
      <c r="M56" s="254">
        <f>G56*(1+L56/100)</f>
        <v>0</v>
      </c>
      <c r="N56" s="252">
        <v>0</v>
      </c>
      <c r="O56" s="252">
        <f>ROUND(E56*N56,2)</f>
        <v>0</v>
      </c>
      <c r="P56" s="252">
        <v>0</v>
      </c>
      <c r="Q56" s="252">
        <f>ROUND(E56*P56,2)</f>
        <v>0</v>
      </c>
      <c r="R56" s="254"/>
      <c r="S56" s="254" t="s">
        <v>414</v>
      </c>
      <c r="T56" s="255" t="s">
        <v>420</v>
      </c>
      <c r="U56" s="224">
        <v>0</v>
      </c>
      <c r="V56" s="224">
        <f>ROUND(E56*U56,2)</f>
        <v>0</v>
      </c>
      <c r="W56" s="224"/>
      <c r="X56" s="224" t="s">
        <v>272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273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ht="13" x14ac:dyDescent="0.25">
      <c r="A57" s="232" t="s">
        <v>265</v>
      </c>
      <c r="B57" s="233" t="s">
        <v>116</v>
      </c>
      <c r="C57" s="257" t="s">
        <v>118</v>
      </c>
      <c r="D57" s="234"/>
      <c r="E57" s="235"/>
      <c r="F57" s="236"/>
      <c r="G57" s="236">
        <f>SUMIF(AG58:AG58,"&lt;&gt;NOR",G58:G58)</f>
        <v>0</v>
      </c>
      <c r="H57" s="236"/>
      <c r="I57" s="236">
        <f>SUM(I58:I58)</f>
        <v>0</v>
      </c>
      <c r="J57" s="236"/>
      <c r="K57" s="236">
        <f>SUM(K58:K58)</f>
        <v>0</v>
      </c>
      <c r="L57" s="236"/>
      <c r="M57" s="236">
        <f>SUM(M58:M58)</f>
        <v>0</v>
      </c>
      <c r="N57" s="235"/>
      <c r="O57" s="235">
        <f>SUM(O58:O58)</f>
        <v>0</v>
      </c>
      <c r="P57" s="235"/>
      <c r="Q57" s="235">
        <f>SUM(Q58:Q58)</f>
        <v>0</v>
      </c>
      <c r="R57" s="236"/>
      <c r="S57" s="236"/>
      <c r="T57" s="237"/>
      <c r="U57" s="231"/>
      <c r="V57" s="231">
        <f>SUM(V58:V58)</f>
        <v>0</v>
      </c>
      <c r="W57" s="231"/>
      <c r="X57" s="231"/>
      <c r="AG57" t="s">
        <v>266</v>
      </c>
    </row>
    <row r="58" spans="1:60" outlineLevel="1" x14ac:dyDescent="0.25">
      <c r="A58" s="249">
        <v>40</v>
      </c>
      <c r="B58" s="250" t="s">
        <v>1403</v>
      </c>
      <c r="C58" s="260" t="s">
        <v>1404</v>
      </c>
      <c r="D58" s="251"/>
      <c r="E58" s="252">
        <v>0</v>
      </c>
      <c r="F58" s="253"/>
      <c r="G58" s="254">
        <f>ROUND(E58*F58,2)</f>
        <v>0</v>
      </c>
      <c r="H58" s="253"/>
      <c r="I58" s="254">
        <f>ROUND(E58*H58,2)</f>
        <v>0</v>
      </c>
      <c r="J58" s="253"/>
      <c r="K58" s="254">
        <f>ROUND(E58*J58,2)</f>
        <v>0</v>
      </c>
      <c r="L58" s="254">
        <v>21</v>
      </c>
      <c r="M58" s="254">
        <f>G58*(1+L58/100)</f>
        <v>0</v>
      </c>
      <c r="N58" s="252">
        <v>0</v>
      </c>
      <c r="O58" s="252">
        <f>ROUND(E58*N58,2)</f>
        <v>0</v>
      </c>
      <c r="P58" s="252">
        <v>0</v>
      </c>
      <c r="Q58" s="252">
        <f>ROUND(E58*P58,2)</f>
        <v>0</v>
      </c>
      <c r="R58" s="254"/>
      <c r="S58" s="254" t="s">
        <v>414</v>
      </c>
      <c r="T58" s="255" t="s">
        <v>420</v>
      </c>
      <c r="U58" s="224">
        <v>0</v>
      </c>
      <c r="V58" s="224">
        <f>ROUND(E58*U58,2)</f>
        <v>0</v>
      </c>
      <c r="W58" s="224"/>
      <c r="X58" s="224" t="s">
        <v>529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530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ht="13" x14ac:dyDescent="0.25">
      <c r="A59" s="232" t="s">
        <v>265</v>
      </c>
      <c r="B59" s="233" t="s">
        <v>119</v>
      </c>
      <c r="C59" s="257" t="s">
        <v>120</v>
      </c>
      <c r="D59" s="234"/>
      <c r="E59" s="235"/>
      <c r="F59" s="236"/>
      <c r="G59" s="236">
        <f>SUMIF(AG60:AG62,"&lt;&gt;NOR",G60:G62)</f>
        <v>0</v>
      </c>
      <c r="H59" s="236"/>
      <c r="I59" s="236">
        <f>SUM(I60:I62)</f>
        <v>0</v>
      </c>
      <c r="J59" s="236"/>
      <c r="K59" s="236">
        <f>SUM(K60:K62)</f>
        <v>0</v>
      </c>
      <c r="L59" s="236"/>
      <c r="M59" s="236">
        <f>SUM(M60:M62)</f>
        <v>0</v>
      </c>
      <c r="N59" s="235"/>
      <c r="O59" s="235">
        <f>SUM(O60:O62)</f>
        <v>0</v>
      </c>
      <c r="P59" s="235"/>
      <c r="Q59" s="235">
        <f>SUM(Q60:Q62)</f>
        <v>0</v>
      </c>
      <c r="R59" s="236"/>
      <c r="S59" s="236"/>
      <c r="T59" s="237"/>
      <c r="U59" s="231"/>
      <c r="V59" s="231">
        <f>SUM(V60:V62)</f>
        <v>0</v>
      </c>
      <c r="W59" s="231"/>
      <c r="X59" s="231"/>
      <c r="AG59" t="s">
        <v>266</v>
      </c>
    </row>
    <row r="60" spans="1:60" outlineLevel="1" x14ac:dyDescent="0.25">
      <c r="A60" s="249">
        <v>41</v>
      </c>
      <c r="B60" s="250" t="s">
        <v>1405</v>
      </c>
      <c r="C60" s="260" t="s">
        <v>1406</v>
      </c>
      <c r="D60" s="251" t="s">
        <v>659</v>
      </c>
      <c r="E60" s="252">
        <v>1</v>
      </c>
      <c r="F60" s="253"/>
      <c r="G60" s="254">
        <f>ROUND(E60*F60,2)</f>
        <v>0</v>
      </c>
      <c r="H60" s="253"/>
      <c r="I60" s="254">
        <f>ROUND(E60*H60,2)</f>
        <v>0</v>
      </c>
      <c r="J60" s="253"/>
      <c r="K60" s="254">
        <f>ROUND(E60*J60,2)</f>
        <v>0</v>
      </c>
      <c r="L60" s="254">
        <v>21</v>
      </c>
      <c r="M60" s="254">
        <f>G60*(1+L60/100)</f>
        <v>0</v>
      </c>
      <c r="N60" s="252">
        <v>0</v>
      </c>
      <c r="O60" s="252">
        <f>ROUND(E60*N60,2)</f>
        <v>0</v>
      </c>
      <c r="P60" s="252">
        <v>0</v>
      </c>
      <c r="Q60" s="252">
        <f>ROUND(E60*P60,2)</f>
        <v>0</v>
      </c>
      <c r="R60" s="254"/>
      <c r="S60" s="254" t="s">
        <v>414</v>
      </c>
      <c r="T60" s="255" t="s">
        <v>420</v>
      </c>
      <c r="U60" s="224">
        <v>0</v>
      </c>
      <c r="V60" s="224">
        <f>ROUND(E60*U60,2)</f>
        <v>0</v>
      </c>
      <c r="W60" s="224"/>
      <c r="X60" s="224" t="s">
        <v>272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273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49">
        <v>42</v>
      </c>
      <c r="B61" s="250" t="s">
        <v>1407</v>
      </c>
      <c r="C61" s="260" t="s">
        <v>1408</v>
      </c>
      <c r="D61" s="251" t="s">
        <v>659</v>
      </c>
      <c r="E61" s="252">
        <v>1</v>
      </c>
      <c r="F61" s="253"/>
      <c r="G61" s="254">
        <f>ROUND(E61*F61,2)</f>
        <v>0</v>
      </c>
      <c r="H61" s="253"/>
      <c r="I61" s="254">
        <f>ROUND(E61*H61,2)</f>
        <v>0</v>
      </c>
      <c r="J61" s="253"/>
      <c r="K61" s="254">
        <f>ROUND(E61*J61,2)</f>
        <v>0</v>
      </c>
      <c r="L61" s="254">
        <v>21</v>
      </c>
      <c r="M61" s="254">
        <f>G61*(1+L61/100)</f>
        <v>0</v>
      </c>
      <c r="N61" s="252">
        <v>0</v>
      </c>
      <c r="O61" s="252">
        <f>ROUND(E61*N61,2)</f>
        <v>0</v>
      </c>
      <c r="P61" s="252">
        <v>0</v>
      </c>
      <c r="Q61" s="252">
        <f>ROUND(E61*P61,2)</f>
        <v>0</v>
      </c>
      <c r="R61" s="254"/>
      <c r="S61" s="254" t="s">
        <v>414</v>
      </c>
      <c r="T61" s="255" t="s">
        <v>420</v>
      </c>
      <c r="U61" s="224">
        <v>0</v>
      </c>
      <c r="V61" s="224">
        <f>ROUND(E61*U61,2)</f>
        <v>0</v>
      </c>
      <c r="W61" s="224"/>
      <c r="X61" s="224" t="s">
        <v>272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273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49">
        <v>43</v>
      </c>
      <c r="B62" s="250" t="s">
        <v>1409</v>
      </c>
      <c r="C62" s="260" t="s">
        <v>1410</v>
      </c>
      <c r="D62" s="251" t="s">
        <v>659</v>
      </c>
      <c r="E62" s="252">
        <v>1</v>
      </c>
      <c r="F62" s="253"/>
      <c r="G62" s="254">
        <f>ROUND(E62*F62,2)</f>
        <v>0</v>
      </c>
      <c r="H62" s="253"/>
      <c r="I62" s="254">
        <f>ROUND(E62*H62,2)</f>
        <v>0</v>
      </c>
      <c r="J62" s="253"/>
      <c r="K62" s="254">
        <f>ROUND(E62*J62,2)</f>
        <v>0</v>
      </c>
      <c r="L62" s="254">
        <v>21</v>
      </c>
      <c r="M62" s="254">
        <f>G62*(1+L62/100)</f>
        <v>0</v>
      </c>
      <c r="N62" s="252">
        <v>0</v>
      </c>
      <c r="O62" s="252">
        <f>ROUND(E62*N62,2)</f>
        <v>0</v>
      </c>
      <c r="P62" s="252">
        <v>0</v>
      </c>
      <c r="Q62" s="252">
        <f>ROUND(E62*P62,2)</f>
        <v>0</v>
      </c>
      <c r="R62" s="254"/>
      <c r="S62" s="254" t="s">
        <v>414</v>
      </c>
      <c r="T62" s="255" t="s">
        <v>420</v>
      </c>
      <c r="U62" s="224">
        <v>0</v>
      </c>
      <c r="V62" s="224">
        <f>ROUND(E62*U62,2)</f>
        <v>0</v>
      </c>
      <c r="W62" s="224"/>
      <c r="X62" s="224" t="s">
        <v>272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273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ht="13" x14ac:dyDescent="0.25">
      <c r="A63" s="232" t="s">
        <v>265</v>
      </c>
      <c r="B63" s="233" t="s">
        <v>121</v>
      </c>
      <c r="C63" s="257" t="s">
        <v>122</v>
      </c>
      <c r="D63" s="234"/>
      <c r="E63" s="235"/>
      <c r="F63" s="236"/>
      <c r="G63" s="236">
        <f>SUMIF(AG64:AG65,"&lt;&gt;NOR",G64:G65)</f>
        <v>0</v>
      </c>
      <c r="H63" s="236"/>
      <c r="I63" s="236">
        <f>SUM(I64:I65)</f>
        <v>0</v>
      </c>
      <c r="J63" s="236"/>
      <c r="K63" s="236">
        <f>SUM(K64:K65)</f>
        <v>0</v>
      </c>
      <c r="L63" s="236"/>
      <c r="M63" s="236">
        <f>SUM(M64:M65)</f>
        <v>0</v>
      </c>
      <c r="N63" s="235"/>
      <c r="O63" s="235">
        <f>SUM(O64:O65)</f>
        <v>0</v>
      </c>
      <c r="P63" s="235"/>
      <c r="Q63" s="235">
        <f>SUM(Q64:Q65)</f>
        <v>0</v>
      </c>
      <c r="R63" s="236"/>
      <c r="S63" s="236"/>
      <c r="T63" s="237"/>
      <c r="U63" s="231"/>
      <c r="V63" s="231">
        <f>SUM(V64:V65)</f>
        <v>0</v>
      </c>
      <c r="W63" s="231"/>
      <c r="X63" s="231"/>
      <c r="AG63" t="s">
        <v>266</v>
      </c>
    </row>
    <row r="64" spans="1:60" outlineLevel="1" x14ac:dyDescent="0.25">
      <c r="A64" s="249">
        <v>44</v>
      </c>
      <c r="B64" s="250" t="s">
        <v>1411</v>
      </c>
      <c r="C64" s="260" t="s">
        <v>1412</v>
      </c>
      <c r="D64" s="251" t="s">
        <v>659</v>
      </c>
      <c r="E64" s="252">
        <v>1</v>
      </c>
      <c r="F64" s="253"/>
      <c r="G64" s="254">
        <f>ROUND(E64*F64,2)</f>
        <v>0</v>
      </c>
      <c r="H64" s="253"/>
      <c r="I64" s="254">
        <f>ROUND(E64*H64,2)</f>
        <v>0</v>
      </c>
      <c r="J64" s="253"/>
      <c r="K64" s="254">
        <f>ROUND(E64*J64,2)</f>
        <v>0</v>
      </c>
      <c r="L64" s="254">
        <v>21</v>
      </c>
      <c r="M64" s="254">
        <f>G64*(1+L64/100)</f>
        <v>0</v>
      </c>
      <c r="N64" s="252">
        <v>0</v>
      </c>
      <c r="O64" s="252">
        <f>ROUND(E64*N64,2)</f>
        <v>0</v>
      </c>
      <c r="P64" s="252">
        <v>0</v>
      </c>
      <c r="Q64" s="252">
        <f>ROUND(E64*P64,2)</f>
        <v>0</v>
      </c>
      <c r="R64" s="254"/>
      <c r="S64" s="254" t="s">
        <v>414</v>
      </c>
      <c r="T64" s="255" t="s">
        <v>420</v>
      </c>
      <c r="U64" s="224">
        <v>0</v>
      </c>
      <c r="V64" s="224">
        <f>ROUND(E64*U64,2)</f>
        <v>0</v>
      </c>
      <c r="W64" s="224"/>
      <c r="X64" s="224" t="s">
        <v>272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273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49">
        <v>45</v>
      </c>
      <c r="B65" s="250" t="s">
        <v>1413</v>
      </c>
      <c r="C65" s="260" t="s">
        <v>1410</v>
      </c>
      <c r="D65" s="251" t="s">
        <v>659</v>
      </c>
      <c r="E65" s="252">
        <v>1</v>
      </c>
      <c r="F65" s="253"/>
      <c r="G65" s="254">
        <f>ROUND(E65*F65,2)</f>
        <v>0</v>
      </c>
      <c r="H65" s="253"/>
      <c r="I65" s="254">
        <f>ROUND(E65*H65,2)</f>
        <v>0</v>
      </c>
      <c r="J65" s="253"/>
      <c r="K65" s="254">
        <f>ROUND(E65*J65,2)</f>
        <v>0</v>
      </c>
      <c r="L65" s="254">
        <v>21</v>
      </c>
      <c r="M65" s="254">
        <f>G65*(1+L65/100)</f>
        <v>0</v>
      </c>
      <c r="N65" s="252">
        <v>0</v>
      </c>
      <c r="O65" s="252">
        <f>ROUND(E65*N65,2)</f>
        <v>0</v>
      </c>
      <c r="P65" s="252">
        <v>0</v>
      </c>
      <c r="Q65" s="252">
        <f>ROUND(E65*P65,2)</f>
        <v>0</v>
      </c>
      <c r="R65" s="254"/>
      <c r="S65" s="254" t="s">
        <v>414</v>
      </c>
      <c r="T65" s="255" t="s">
        <v>420</v>
      </c>
      <c r="U65" s="224">
        <v>0</v>
      </c>
      <c r="V65" s="224">
        <f>ROUND(E65*U65,2)</f>
        <v>0</v>
      </c>
      <c r="W65" s="224"/>
      <c r="X65" s="224" t="s">
        <v>272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273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13" x14ac:dyDescent="0.25">
      <c r="A66" s="232" t="s">
        <v>265</v>
      </c>
      <c r="B66" s="233" t="s">
        <v>123</v>
      </c>
      <c r="C66" s="257" t="s">
        <v>124</v>
      </c>
      <c r="D66" s="234"/>
      <c r="E66" s="235"/>
      <c r="F66" s="236"/>
      <c r="G66" s="236">
        <f>SUMIF(AG67:AG75,"&lt;&gt;NOR",G67:G75)</f>
        <v>0</v>
      </c>
      <c r="H66" s="236"/>
      <c r="I66" s="236">
        <f>SUM(I67:I75)</f>
        <v>0</v>
      </c>
      <c r="J66" s="236"/>
      <c r="K66" s="236">
        <f>SUM(K67:K75)</f>
        <v>0</v>
      </c>
      <c r="L66" s="236"/>
      <c r="M66" s="236">
        <f>SUM(M67:M75)</f>
        <v>0</v>
      </c>
      <c r="N66" s="235"/>
      <c r="O66" s="235">
        <f>SUM(O67:O75)</f>
        <v>0</v>
      </c>
      <c r="P66" s="235"/>
      <c r="Q66" s="235">
        <f>SUM(Q67:Q75)</f>
        <v>0</v>
      </c>
      <c r="R66" s="236"/>
      <c r="S66" s="236"/>
      <c r="T66" s="237"/>
      <c r="U66" s="231"/>
      <c r="V66" s="231">
        <f>SUM(V67:V75)</f>
        <v>0</v>
      </c>
      <c r="W66" s="231"/>
      <c r="X66" s="231"/>
      <c r="AG66" t="s">
        <v>266</v>
      </c>
    </row>
    <row r="67" spans="1:60" outlineLevel="1" x14ac:dyDescent="0.25">
      <c r="A67" s="249">
        <v>46</v>
      </c>
      <c r="B67" s="250" t="s">
        <v>1414</v>
      </c>
      <c r="C67" s="260" t="s">
        <v>1415</v>
      </c>
      <c r="D67" s="251" t="s">
        <v>1303</v>
      </c>
      <c r="E67" s="252">
        <v>2200</v>
      </c>
      <c r="F67" s="253"/>
      <c r="G67" s="254">
        <f>ROUND(E67*F67,2)</f>
        <v>0</v>
      </c>
      <c r="H67" s="253"/>
      <c r="I67" s="254">
        <f>ROUND(E67*H67,2)</f>
        <v>0</v>
      </c>
      <c r="J67" s="253"/>
      <c r="K67" s="254">
        <f>ROUND(E67*J67,2)</f>
        <v>0</v>
      </c>
      <c r="L67" s="254">
        <v>21</v>
      </c>
      <c r="M67" s="254">
        <f>G67*(1+L67/100)</f>
        <v>0</v>
      </c>
      <c r="N67" s="252">
        <v>0</v>
      </c>
      <c r="O67" s="252">
        <f>ROUND(E67*N67,2)</f>
        <v>0</v>
      </c>
      <c r="P67" s="252">
        <v>0</v>
      </c>
      <c r="Q67" s="252">
        <f>ROUND(E67*P67,2)</f>
        <v>0</v>
      </c>
      <c r="R67" s="254"/>
      <c r="S67" s="254" t="s">
        <v>414</v>
      </c>
      <c r="T67" s="255" t="s">
        <v>420</v>
      </c>
      <c r="U67" s="224">
        <v>0</v>
      </c>
      <c r="V67" s="224">
        <f>ROUND(E67*U67,2)</f>
        <v>0</v>
      </c>
      <c r="W67" s="224"/>
      <c r="X67" s="224" t="s">
        <v>272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273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49">
        <v>47</v>
      </c>
      <c r="B68" s="250" t="s">
        <v>1416</v>
      </c>
      <c r="C68" s="260" t="s">
        <v>1417</v>
      </c>
      <c r="D68" s="251" t="s">
        <v>1303</v>
      </c>
      <c r="E68" s="252">
        <v>1800</v>
      </c>
      <c r="F68" s="253"/>
      <c r="G68" s="254">
        <f>ROUND(E68*F68,2)</f>
        <v>0</v>
      </c>
      <c r="H68" s="253"/>
      <c r="I68" s="254">
        <f>ROUND(E68*H68,2)</f>
        <v>0</v>
      </c>
      <c r="J68" s="253"/>
      <c r="K68" s="254">
        <f>ROUND(E68*J68,2)</f>
        <v>0</v>
      </c>
      <c r="L68" s="254">
        <v>21</v>
      </c>
      <c r="M68" s="254">
        <f>G68*(1+L68/100)</f>
        <v>0</v>
      </c>
      <c r="N68" s="252">
        <v>0</v>
      </c>
      <c r="O68" s="252">
        <f>ROUND(E68*N68,2)</f>
        <v>0</v>
      </c>
      <c r="P68" s="252">
        <v>0</v>
      </c>
      <c r="Q68" s="252">
        <f>ROUND(E68*P68,2)</f>
        <v>0</v>
      </c>
      <c r="R68" s="254"/>
      <c r="S68" s="254" t="s">
        <v>414</v>
      </c>
      <c r="T68" s="255" t="s">
        <v>420</v>
      </c>
      <c r="U68" s="224">
        <v>0</v>
      </c>
      <c r="V68" s="224">
        <f>ROUND(E68*U68,2)</f>
        <v>0</v>
      </c>
      <c r="W68" s="224"/>
      <c r="X68" s="224" t="s">
        <v>272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273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49">
        <v>48</v>
      </c>
      <c r="B69" s="250" t="s">
        <v>1418</v>
      </c>
      <c r="C69" s="260" t="s">
        <v>1419</v>
      </c>
      <c r="D69" s="251" t="s">
        <v>1303</v>
      </c>
      <c r="E69" s="252">
        <v>850</v>
      </c>
      <c r="F69" s="253"/>
      <c r="G69" s="254">
        <f>ROUND(E69*F69,2)</f>
        <v>0</v>
      </c>
      <c r="H69" s="253"/>
      <c r="I69" s="254">
        <f>ROUND(E69*H69,2)</f>
        <v>0</v>
      </c>
      <c r="J69" s="253"/>
      <c r="K69" s="254">
        <f>ROUND(E69*J69,2)</f>
        <v>0</v>
      </c>
      <c r="L69" s="254">
        <v>21</v>
      </c>
      <c r="M69" s="254">
        <f>G69*(1+L69/100)</f>
        <v>0</v>
      </c>
      <c r="N69" s="252">
        <v>0</v>
      </c>
      <c r="O69" s="252">
        <f>ROUND(E69*N69,2)</f>
        <v>0</v>
      </c>
      <c r="P69" s="252">
        <v>0</v>
      </c>
      <c r="Q69" s="252">
        <f>ROUND(E69*P69,2)</f>
        <v>0</v>
      </c>
      <c r="R69" s="254"/>
      <c r="S69" s="254" t="s">
        <v>414</v>
      </c>
      <c r="T69" s="255" t="s">
        <v>420</v>
      </c>
      <c r="U69" s="224">
        <v>0</v>
      </c>
      <c r="V69" s="224">
        <f>ROUND(E69*U69,2)</f>
        <v>0</v>
      </c>
      <c r="W69" s="224"/>
      <c r="X69" s="224" t="s">
        <v>272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273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49">
        <v>49</v>
      </c>
      <c r="B70" s="250" t="s">
        <v>1420</v>
      </c>
      <c r="C70" s="260" t="s">
        <v>1421</v>
      </c>
      <c r="D70" s="251" t="s">
        <v>1303</v>
      </c>
      <c r="E70" s="252">
        <v>280</v>
      </c>
      <c r="F70" s="253"/>
      <c r="G70" s="254">
        <f>ROUND(E70*F70,2)</f>
        <v>0</v>
      </c>
      <c r="H70" s="253"/>
      <c r="I70" s="254">
        <f>ROUND(E70*H70,2)</f>
        <v>0</v>
      </c>
      <c r="J70" s="253"/>
      <c r="K70" s="254">
        <f>ROUND(E70*J70,2)</f>
        <v>0</v>
      </c>
      <c r="L70" s="254">
        <v>21</v>
      </c>
      <c r="M70" s="254">
        <f>G70*(1+L70/100)</f>
        <v>0</v>
      </c>
      <c r="N70" s="252">
        <v>0</v>
      </c>
      <c r="O70" s="252">
        <f>ROUND(E70*N70,2)</f>
        <v>0</v>
      </c>
      <c r="P70" s="252">
        <v>0</v>
      </c>
      <c r="Q70" s="252">
        <f>ROUND(E70*P70,2)</f>
        <v>0</v>
      </c>
      <c r="R70" s="254"/>
      <c r="S70" s="254" t="s">
        <v>414</v>
      </c>
      <c r="T70" s="255" t="s">
        <v>420</v>
      </c>
      <c r="U70" s="224">
        <v>0</v>
      </c>
      <c r="V70" s="224">
        <f>ROUND(E70*U70,2)</f>
        <v>0</v>
      </c>
      <c r="W70" s="224"/>
      <c r="X70" s="224" t="s">
        <v>272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273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49">
        <v>50</v>
      </c>
      <c r="B71" s="250" t="s">
        <v>1422</v>
      </c>
      <c r="C71" s="260" t="s">
        <v>1423</v>
      </c>
      <c r="D71" s="251" t="s">
        <v>659</v>
      </c>
      <c r="E71" s="252">
        <v>1</v>
      </c>
      <c r="F71" s="253"/>
      <c r="G71" s="254">
        <f>ROUND(E71*F71,2)</f>
        <v>0</v>
      </c>
      <c r="H71" s="253"/>
      <c r="I71" s="254">
        <f>ROUND(E71*H71,2)</f>
        <v>0</v>
      </c>
      <c r="J71" s="253"/>
      <c r="K71" s="254">
        <f>ROUND(E71*J71,2)</f>
        <v>0</v>
      </c>
      <c r="L71" s="254">
        <v>21</v>
      </c>
      <c r="M71" s="254">
        <f>G71*(1+L71/100)</f>
        <v>0</v>
      </c>
      <c r="N71" s="252">
        <v>0</v>
      </c>
      <c r="O71" s="252">
        <f>ROUND(E71*N71,2)</f>
        <v>0</v>
      </c>
      <c r="P71" s="252">
        <v>0</v>
      </c>
      <c r="Q71" s="252">
        <f>ROUND(E71*P71,2)</f>
        <v>0</v>
      </c>
      <c r="R71" s="254"/>
      <c r="S71" s="254" t="s">
        <v>414</v>
      </c>
      <c r="T71" s="255" t="s">
        <v>420</v>
      </c>
      <c r="U71" s="224">
        <v>0</v>
      </c>
      <c r="V71" s="224">
        <f>ROUND(E71*U71,2)</f>
        <v>0</v>
      </c>
      <c r="W71" s="224"/>
      <c r="X71" s="224" t="s">
        <v>272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273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49">
        <v>51</v>
      </c>
      <c r="B72" s="250" t="s">
        <v>1424</v>
      </c>
      <c r="C72" s="260" t="s">
        <v>1425</v>
      </c>
      <c r="D72" s="251" t="s">
        <v>659</v>
      </c>
      <c r="E72" s="252">
        <v>1</v>
      </c>
      <c r="F72" s="253"/>
      <c r="G72" s="254">
        <f>ROUND(E72*F72,2)</f>
        <v>0</v>
      </c>
      <c r="H72" s="253"/>
      <c r="I72" s="254">
        <f>ROUND(E72*H72,2)</f>
        <v>0</v>
      </c>
      <c r="J72" s="253"/>
      <c r="K72" s="254">
        <f>ROUND(E72*J72,2)</f>
        <v>0</v>
      </c>
      <c r="L72" s="254">
        <v>21</v>
      </c>
      <c r="M72" s="254">
        <f>G72*(1+L72/100)</f>
        <v>0</v>
      </c>
      <c r="N72" s="252">
        <v>0</v>
      </c>
      <c r="O72" s="252">
        <f>ROUND(E72*N72,2)</f>
        <v>0</v>
      </c>
      <c r="P72" s="252">
        <v>0</v>
      </c>
      <c r="Q72" s="252">
        <f>ROUND(E72*P72,2)</f>
        <v>0</v>
      </c>
      <c r="R72" s="254"/>
      <c r="S72" s="254" t="s">
        <v>414</v>
      </c>
      <c r="T72" s="255" t="s">
        <v>420</v>
      </c>
      <c r="U72" s="224">
        <v>0</v>
      </c>
      <c r="V72" s="224">
        <f>ROUND(E72*U72,2)</f>
        <v>0</v>
      </c>
      <c r="W72" s="224"/>
      <c r="X72" s="224" t="s">
        <v>272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273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49">
        <v>52</v>
      </c>
      <c r="B73" s="250" t="s">
        <v>1426</v>
      </c>
      <c r="C73" s="260" t="s">
        <v>1427</v>
      </c>
      <c r="D73" s="251" t="s">
        <v>659</v>
      </c>
      <c r="E73" s="252">
        <v>1</v>
      </c>
      <c r="F73" s="253"/>
      <c r="G73" s="254">
        <f>ROUND(E73*F73,2)</f>
        <v>0</v>
      </c>
      <c r="H73" s="253"/>
      <c r="I73" s="254">
        <f>ROUND(E73*H73,2)</f>
        <v>0</v>
      </c>
      <c r="J73" s="253"/>
      <c r="K73" s="254">
        <f>ROUND(E73*J73,2)</f>
        <v>0</v>
      </c>
      <c r="L73" s="254">
        <v>21</v>
      </c>
      <c r="M73" s="254">
        <f>G73*(1+L73/100)</f>
        <v>0</v>
      </c>
      <c r="N73" s="252">
        <v>0</v>
      </c>
      <c r="O73" s="252">
        <f>ROUND(E73*N73,2)</f>
        <v>0</v>
      </c>
      <c r="P73" s="252">
        <v>0</v>
      </c>
      <c r="Q73" s="252">
        <f>ROUND(E73*P73,2)</f>
        <v>0</v>
      </c>
      <c r="R73" s="254"/>
      <c r="S73" s="254" t="s">
        <v>414</v>
      </c>
      <c r="T73" s="255" t="s">
        <v>420</v>
      </c>
      <c r="U73" s="224">
        <v>0</v>
      </c>
      <c r="V73" s="224">
        <f>ROUND(E73*U73,2)</f>
        <v>0</v>
      </c>
      <c r="W73" s="224"/>
      <c r="X73" s="224" t="s">
        <v>272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273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49">
        <v>53</v>
      </c>
      <c r="B74" s="250" t="s">
        <v>1428</v>
      </c>
      <c r="C74" s="260" t="s">
        <v>1429</v>
      </c>
      <c r="D74" s="251" t="s">
        <v>659</v>
      </c>
      <c r="E74" s="252">
        <v>1</v>
      </c>
      <c r="F74" s="253"/>
      <c r="G74" s="254">
        <f>ROUND(E74*F74,2)</f>
        <v>0</v>
      </c>
      <c r="H74" s="253"/>
      <c r="I74" s="254">
        <f>ROUND(E74*H74,2)</f>
        <v>0</v>
      </c>
      <c r="J74" s="253"/>
      <c r="K74" s="254">
        <f>ROUND(E74*J74,2)</f>
        <v>0</v>
      </c>
      <c r="L74" s="254">
        <v>21</v>
      </c>
      <c r="M74" s="254">
        <f>G74*(1+L74/100)</f>
        <v>0</v>
      </c>
      <c r="N74" s="252">
        <v>0</v>
      </c>
      <c r="O74" s="252">
        <f>ROUND(E74*N74,2)</f>
        <v>0</v>
      </c>
      <c r="P74" s="252">
        <v>0</v>
      </c>
      <c r="Q74" s="252">
        <f>ROUND(E74*P74,2)</f>
        <v>0</v>
      </c>
      <c r="R74" s="254"/>
      <c r="S74" s="254" t="s">
        <v>414</v>
      </c>
      <c r="T74" s="255" t="s">
        <v>420</v>
      </c>
      <c r="U74" s="224">
        <v>0</v>
      </c>
      <c r="V74" s="224">
        <f>ROUND(E74*U74,2)</f>
        <v>0</v>
      </c>
      <c r="W74" s="224"/>
      <c r="X74" s="224" t="s">
        <v>272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273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42">
        <v>54</v>
      </c>
      <c r="B75" s="243" t="s">
        <v>1430</v>
      </c>
      <c r="C75" s="258" t="s">
        <v>1431</v>
      </c>
      <c r="D75" s="244" t="s">
        <v>659</v>
      </c>
      <c r="E75" s="245">
        <v>1</v>
      </c>
      <c r="F75" s="246"/>
      <c r="G75" s="247">
        <f>ROUND(E75*F75,2)</f>
        <v>0</v>
      </c>
      <c r="H75" s="246"/>
      <c r="I75" s="247">
        <f>ROUND(E75*H75,2)</f>
        <v>0</v>
      </c>
      <c r="J75" s="246"/>
      <c r="K75" s="247">
        <f>ROUND(E75*J75,2)</f>
        <v>0</v>
      </c>
      <c r="L75" s="247">
        <v>21</v>
      </c>
      <c r="M75" s="247">
        <f>G75*(1+L75/100)</f>
        <v>0</v>
      </c>
      <c r="N75" s="245">
        <v>0</v>
      </c>
      <c r="O75" s="245">
        <f>ROUND(E75*N75,2)</f>
        <v>0</v>
      </c>
      <c r="P75" s="245">
        <v>0</v>
      </c>
      <c r="Q75" s="245">
        <f>ROUND(E75*P75,2)</f>
        <v>0</v>
      </c>
      <c r="R75" s="247"/>
      <c r="S75" s="247" t="s">
        <v>414</v>
      </c>
      <c r="T75" s="248" t="s">
        <v>420</v>
      </c>
      <c r="U75" s="224">
        <v>0</v>
      </c>
      <c r="V75" s="224">
        <f>ROUND(E75*U75,2)</f>
        <v>0</v>
      </c>
      <c r="W75" s="224"/>
      <c r="X75" s="224" t="s">
        <v>272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273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x14ac:dyDescent="0.25">
      <c r="A76" s="3"/>
      <c r="B76" s="4"/>
      <c r="C76" s="262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AE76">
        <v>15</v>
      </c>
      <c r="AF76">
        <v>21</v>
      </c>
      <c r="AG76" t="s">
        <v>252</v>
      </c>
    </row>
    <row r="77" spans="1:60" ht="13" x14ac:dyDescent="0.25">
      <c r="A77" s="216"/>
      <c r="B77" s="217" t="s">
        <v>29</v>
      </c>
      <c r="C77" s="263"/>
      <c r="D77" s="218"/>
      <c r="E77" s="219"/>
      <c r="F77" s="219"/>
      <c r="G77" s="241">
        <f>G8+G33+G45+G51+G57+G59+G63+G66</f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AE77">
        <f>SUMIF(L7:L75,AE76,G7:G75)</f>
        <v>0</v>
      </c>
      <c r="AF77">
        <f>SUMIF(L7:L75,AF76,G7:G75)</f>
        <v>0</v>
      </c>
      <c r="AG77" t="s">
        <v>456</v>
      </c>
    </row>
    <row r="78" spans="1:60" x14ac:dyDescent="0.25">
      <c r="C78" s="264"/>
      <c r="D78" s="10"/>
      <c r="AG78" t="s">
        <v>457</v>
      </c>
    </row>
    <row r="79" spans="1:60" x14ac:dyDescent="0.25">
      <c r="D79" s="10"/>
    </row>
    <row r="80" spans="1:60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10">
    <mergeCell ref="C22:G22"/>
    <mergeCell ref="C35:G35"/>
    <mergeCell ref="C47:G47"/>
    <mergeCell ref="C49:G49"/>
    <mergeCell ref="A1:G1"/>
    <mergeCell ref="C2:G2"/>
    <mergeCell ref="C3:G3"/>
    <mergeCell ref="C4:G4"/>
    <mergeCell ref="C10:G10"/>
    <mergeCell ref="C18:G18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74</vt:i4>
      </vt:variant>
    </vt:vector>
  </HeadingPairs>
  <TitlesOfParts>
    <vt:vector size="91" baseType="lpstr">
      <vt:lpstr>Pokyny pro vyplnění</vt:lpstr>
      <vt:lpstr>Stavba</vt:lpstr>
      <vt:lpstr>VzorPolozky</vt:lpstr>
      <vt:lpstr>SO01 R220582-101a Pol</vt:lpstr>
      <vt:lpstr>SO01 R220582-101b Pol</vt:lpstr>
      <vt:lpstr>SO01 R220582-201 Pol</vt:lpstr>
      <vt:lpstr>SO01 R220582-202 Pol</vt:lpstr>
      <vt:lpstr>SO01 R220582-203 Pol</vt:lpstr>
      <vt:lpstr>SO01 R220582-204 Pol</vt:lpstr>
      <vt:lpstr>SO01 R220582-205 Pol</vt:lpstr>
      <vt:lpstr>SO01 R220582-206 Pol</vt:lpstr>
      <vt:lpstr>SO01 R220582-207 Pol</vt:lpstr>
      <vt:lpstr>SO01 R220582-208 Pol</vt:lpstr>
      <vt:lpstr>SO02 R220582031 Pol</vt:lpstr>
      <vt:lpstr>SO02 R220582032 Pol</vt:lpstr>
      <vt:lpstr>SO02 R220582033 Pol</vt:lpstr>
      <vt:lpstr>SO02 R220582034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R220582-101a Pol'!Názvy_tisku</vt:lpstr>
      <vt:lpstr>'SO01 R220582-101b Pol'!Názvy_tisku</vt:lpstr>
      <vt:lpstr>'SO01 R220582-201 Pol'!Názvy_tisku</vt:lpstr>
      <vt:lpstr>'SO01 R220582-202 Pol'!Názvy_tisku</vt:lpstr>
      <vt:lpstr>'SO01 R220582-203 Pol'!Názvy_tisku</vt:lpstr>
      <vt:lpstr>'SO01 R220582-204 Pol'!Názvy_tisku</vt:lpstr>
      <vt:lpstr>'SO01 R220582-205 Pol'!Názvy_tisku</vt:lpstr>
      <vt:lpstr>'SO01 R220582-206 Pol'!Názvy_tisku</vt:lpstr>
      <vt:lpstr>'SO01 R220582-207 Pol'!Názvy_tisku</vt:lpstr>
      <vt:lpstr>'SO01 R220582-208 Pol'!Názvy_tisku</vt:lpstr>
      <vt:lpstr>'SO02 R220582031 Pol'!Názvy_tisku</vt:lpstr>
      <vt:lpstr>'SO02 R220582032 Pol'!Názvy_tisku</vt:lpstr>
      <vt:lpstr>'SO02 R220582033 Pol'!Názvy_tisku</vt:lpstr>
      <vt:lpstr>'SO02 R220582034 Pol'!Názvy_tisku</vt:lpstr>
      <vt:lpstr>oadresa</vt:lpstr>
      <vt:lpstr>Stavba!Objednatel</vt:lpstr>
      <vt:lpstr>Stavba!Objekt</vt:lpstr>
      <vt:lpstr>'SO01 R220582-101a Pol'!Oblast_tisku</vt:lpstr>
      <vt:lpstr>'SO01 R220582-101b Pol'!Oblast_tisku</vt:lpstr>
      <vt:lpstr>'SO01 R220582-201 Pol'!Oblast_tisku</vt:lpstr>
      <vt:lpstr>'SO01 R220582-202 Pol'!Oblast_tisku</vt:lpstr>
      <vt:lpstr>'SO01 R220582-203 Pol'!Oblast_tisku</vt:lpstr>
      <vt:lpstr>'SO01 R220582-204 Pol'!Oblast_tisku</vt:lpstr>
      <vt:lpstr>'SO01 R220582-205 Pol'!Oblast_tisku</vt:lpstr>
      <vt:lpstr>'SO01 R220582-206 Pol'!Oblast_tisku</vt:lpstr>
      <vt:lpstr>'SO01 R220582-207 Pol'!Oblast_tisku</vt:lpstr>
      <vt:lpstr>'SO01 R220582-208 Pol'!Oblast_tisku</vt:lpstr>
      <vt:lpstr>'SO02 R220582031 Pol'!Oblast_tisku</vt:lpstr>
      <vt:lpstr>'SO02 R220582032 Pol'!Oblast_tisku</vt:lpstr>
      <vt:lpstr>'SO02 R220582033 Pol'!Oblast_tisku</vt:lpstr>
      <vt:lpstr>'SO02 R220582034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Matusu</dc:creator>
  <cp:lastModifiedBy>Matusu</cp:lastModifiedBy>
  <cp:lastPrinted>2019-03-19T12:27:02Z</cp:lastPrinted>
  <dcterms:created xsi:type="dcterms:W3CDTF">2009-04-08T07:15:50Z</dcterms:created>
  <dcterms:modified xsi:type="dcterms:W3CDTF">2022-06-14T16:56:41Z</dcterms:modified>
</cp:coreProperties>
</file>