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hidePivotFieldList="1" defaultThemeVersion="124226"/>
  <bookViews>
    <workbookView xWindow="65431" yWindow="65431" windowWidth="19440" windowHeight="9555" tabRatio="766" activeTab="0"/>
  </bookViews>
  <sheets>
    <sheet name="NemČB" sheetId="39" r:id="rId1"/>
    <sheet name="NemČK" sheetId="37" r:id="rId2"/>
    <sheet name="NemJH" sheetId="35" r:id="rId3"/>
    <sheet name="NemPÍ" sheetId="34" r:id="rId4"/>
    <sheet name="NemPT" sheetId="33" r:id="rId5"/>
    <sheet name="NemST" sheetId="32" r:id="rId6"/>
    <sheet name="NemTÁ" sheetId="31" r:id="rId7"/>
  </sheets>
  <definedNames>
    <definedName name="_xlnm.Print_Area" localSheetId="2">'NemJH'!$A$1:$N$41</definedName>
  </definedNames>
  <calcPr calcId="125725"/>
</workbook>
</file>

<file path=xl/sharedStrings.xml><?xml version="1.0" encoding="utf-8"?>
<sst xmlns="http://schemas.openxmlformats.org/spreadsheetml/2006/main" count="686" uniqueCount="149">
  <si>
    <t>kg</t>
  </si>
  <si>
    <t>Sjednocený název</t>
  </si>
  <si>
    <t>Acetylen čistý</t>
  </si>
  <si>
    <t>Kyslík medicinální plynný</t>
  </si>
  <si>
    <t>Kyslík medicinální kapalný</t>
  </si>
  <si>
    <t>Oxid uhličitý medicinální</t>
  </si>
  <si>
    <t>Oxid uhličitý potravinářský</t>
  </si>
  <si>
    <t>Vzduch medicinální syntetický</t>
  </si>
  <si>
    <t>soutěžené jednotky</t>
  </si>
  <si>
    <t>Vodní objem lahve (litry)</t>
  </si>
  <si>
    <t>m3</t>
  </si>
  <si>
    <t>Obsah v lahvi (m3)</t>
  </si>
  <si>
    <t>Obsah v lahvi (kg)</t>
  </si>
  <si>
    <t>27-30</t>
  </si>
  <si>
    <t>40-50</t>
  </si>
  <si>
    <t>Argon technický (vhodný pro laboratorní účely, např.plynový chromatograf)</t>
  </si>
  <si>
    <t xml:space="preserve"> 0,3 až 0,4</t>
  </si>
  <si>
    <t xml:space="preserve"> 150 až 200</t>
  </si>
  <si>
    <t>Plnící tlak (barů)</t>
  </si>
  <si>
    <t xml:space="preserve"> 1,6 až 2,2</t>
  </si>
  <si>
    <t xml:space="preserve"> 30 až 37,5</t>
  </si>
  <si>
    <t xml:space="preserve"> 40 až 50</t>
  </si>
  <si>
    <t xml:space="preserve"> 27 až 30</t>
  </si>
  <si>
    <t>Dusík technický</t>
  </si>
  <si>
    <t>Technické údaje lahví</t>
  </si>
  <si>
    <t>Sjednocený název - médium</t>
  </si>
  <si>
    <t>soutěžené jednotky média</t>
  </si>
  <si>
    <t>Nabídková cena celkem bez DPH</t>
  </si>
  <si>
    <t>Oxid dusný medicinální (velký)</t>
  </si>
  <si>
    <t>Oxid dusný medicinální (malý)</t>
  </si>
  <si>
    <t>Oxid uhličitý medicinální (velký)</t>
  </si>
  <si>
    <t xml:space="preserve"> -</t>
  </si>
  <si>
    <t>Kyslík technický plynný (velký)</t>
  </si>
  <si>
    <t>Propan-butan (velký)</t>
  </si>
  <si>
    <t>POZNÁMKA :</t>
  </si>
  <si>
    <t>Obchodní název nabízené láhve příslušného média;  množství média v láhvi; ev.plnící tlak</t>
  </si>
  <si>
    <t>Kč / závoz</t>
  </si>
  <si>
    <t>Zásobníky na kapalný medicinální kyslík jsou ve vlastnictví nemocnice</t>
  </si>
  <si>
    <t>Poznámka</t>
  </si>
  <si>
    <t>jednotka=jeden závoz</t>
  </si>
  <si>
    <t>Směs plynů (10%vodík, 10%oxid uhličitý, 80%dusík)</t>
  </si>
  <si>
    <t>Kyslík technický (průmyslový) plynný</t>
  </si>
  <si>
    <t>Helium kapalné</t>
  </si>
  <si>
    <t>litry</t>
  </si>
  <si>
    <t>Směs medicinálního kyslíku a oxidu dusného (typu ENTONOX)</t>
  </si>
  <si>
    <t>Kyslík medicinální plynný (láhev s integrovaným redukčním ventilem)</t>
  </si>
  <si>
    <t xml:space="preserve">Kyslík medicinální plynný </t>
  </si>
  <si>
    <t>Kyslík technický plynný</t>
  </si>
  <si>
    <t>Oxid uhličitý technický</t>
  </si>
  <si>
    <t>Oxid dusný medicinální</t>
  </si>
  <si>
    <t>Propan-butan</t>
  </si>
  <si>
    <t>Oxid uhličitý lékařský pro laparo přístroje</t>
  </si>
  <si>
    <t>Oxid uhličitý kapalný technický</t>
  </si>
  <si>
    <t>Argon Premier; čistota 99,5</t>
  </si>
  <si>
    <t>Dusík BIP; čistota 99,5</t>
  </si>
  <si>
    <t>Hélium BIP; čistota 98</t>
  </si>
  <si>
    <t>Směs medicinálního kyslíku (50%) a oxidu dusného (50%)</t>
  </si>
  <si>
    <t>Nabídková cena za náplň v jedné láhvi nebo kg kapaliny v Kč bez DPH</t>
  </si>
  <si>
    <t>Sazba DPH v % (21; 15)</t>
  </si>
  <si>
    <t xml:space="preserve">Jestliže dodavatel nedisponuje poptávanou velikostí láhve, uvede náhradu, která je nejblíže poptávané velikosti dle vodního objemu láhve. </t>
  </si>
  <si>
    <t>předpokládané množství lahví za 24 měsíců</t>
  </si>
  <si>
    <t>soutěžené množství média na 24 měsíců</t>
  </si>
  <si>
    <t>Nabídková cena celkem v Kč za 24 měsíců bez DPH</t>
  </si>
  <si>
    <t>Nabídková cena celkem za 24 měsíců v Kč vč DPH</t>
  </si>
  <si>
    <t>Doprava cisterny (vč.všech souvisejících nákladů) - počet závozů / 24 měsíců</t>
  </si>
  <si>
    <t>Doprava lahví (vč.všech souvisejících nákladů) - počet závozů / 24 měsíců</t>
  </si>
  <si>
    <t>Nájem zásobníků kapalného medicinálního kyslíku za 24 měsíců - počet zásobníků; celková kapacita zásobníků</t>
  </si>
  <si>
    <t>CELKEM za MÉDIA za dodávky za 24 měsíců</t>
  </si>
  <si>
    <t>Nabídková cena celkem vč DPH</t>
  </si>
  <si>
    <t xml:space="preserve">CELKEM za DOPRAVNÉ a NÁJEMNÉ za 24 měsíců </t>
  </si>
  <si>
    <t>Nabídková cena za jednotku v Kč bez DPH</t>
  </si>
  <si>
    <t>průměrný počet lahví denně</t>
  </si>
  <si>
    <t>Nájem za medicinální a speciální lahve - průměrný denní počet s tolerancí (+/-) 10%</t>
  </si>
  <si>
    <t>ks</t>
  </si>
  <si>
    <t>Nájem za technické a potravinářské lahve - průměrný denní počet s tolerancí (+/-) 10%</t>
  </si>
  <si>
    <t>Nabídková cena za jednotku a den v Kč bez DPH</t>
  </si>
  <si>
    <t>Nabídková cena celkem bez DPH (za 731 dnů)</t>
  </si>
  <si>
    <t>celkový počet závozů  za 24 měsíců</t>
  </si>
  <si>
    <t>celkový počet zásobníků</t>
  </si>
  <si>
    <t>zásobníky včetně příslušenství</t>
  </si>
  <si>
    <t>Dusík Premier; čistota 99,5%</t>
  </si>
  <si>
    <t>Argon medicínský; čistota &gt;99,995%</t>
  </si>
  <si>
    <t>Kyslík medicinální plynný(láhev s integrovaným redukčním ventilem)</t>
  </si>
  <si>
    <t>30 až 37,5</t>
  </si>
  <si>
    <t>Směs plynů 0,3% CO_0,3% CH4_20,9% O2_78,5% N2</t>
  </si>
  <si>
    <t>Směs plynů 12,5% CO_5% H_82,5% N2</t>
  </si>
  <si>
    <t>Nájem za všechny medicinální lahve s integrovaným redukčním ventilem - průměrný denní počet s tolerancí (+/-) 10%</t>
  </si>
  <si>
    <t>měsíční nájem za zásobník;       11 017 litrů</t>
  </si>
  <si>
    <t>NABÍDKOVÁ CENA CELKEM za ČÁST VZ - Nemocnice Strakonice, a.s. (dodávky MÉDIÍ, DOPRAVNÉ a NÁJEMNÉ za 24 měsíců)</t>
  </si>
  <si>
    <t>měsíční nájem za všechny zásobníky; 10.000 litrů</t>
  </si>
  <si>
    <t>NABÍDKOVÁ CENA CELKEM za ČÁST VZ - Nemocnice Prachatice, a.s. (dodávky MÉDIÍ, DOPRAVNÉ a NÁJEMNÉ za 24 měsíců)</t>
  </si>
  <si>
    <t>NABÍDKOVÁ CENA CELKEM za ČÁST VZ - Nemocnice Tábor, a.s. (dodávky MÉDIÍ, DOPRAVNÉ a NÁJEMNÉ za 24 měsíců)</t>
  </si>
  <si>
    <t>Veškeré rozvody medicinálních plynů nemocnice jsou koncipovány na provozní tlak 200Bar</t>
  </si>
  <si>
    <t>Dodavatel vyplňuje Sloupce "I" "J" a "N" tohoto Formuláře</t>
  </si>
  <si>
    <t>Směs plynů X10A_20,9% KYSLÍK, 0,3% OXID UHELNATÝ, 0,3% METHAN, V DUSÍK.HLINÍK LÁHEV 2,3 kg</t>
  </si>
  <si>
    <t>Směs plynů X10S_5% VODÍK, 5% OXID UHLIČITÝ, V DUSÍK.OCEL LÁHEV - 2,2 kg</t>
  </si>
  <si>
    <t>NABÍDKOVÁ CENA CELKEM za ČÁST VZ - Nemocnice Písek, a.s. (dodávky MÉDIÍ, DOPRAVNÉ a NÁJEMNÉ za 24 měsíců)</t>
  </si>
  <si>
    <t xml:space="preserve"> 40 -50</t>
  </si>
  <si>
    <t>Oxid uhličitý medicinální (pharma)</t>
  </si>
  <si>
    <t>Kalibrační plyn LABLINE(CO2 -10 % + H2 - 10 % + N2 - 80 %)</t>
  </si>
  <si>
    <t>NABÍDKOVÁ CENA CELKEM za ČÁST VZ - Nemocnice Jindřichův Hradec, a.s. (dodávky MÉDIÍ, DOPRAVNÉ a NÁJEMNÉ za 24 měsíců)</t>
  </si>
  <si>
    <t>Požadavek na dlouhodobý pronájem  TL (bez kombinovaného redukčního ventilu)</t>
  </si>
  <si>
    <t xml:space="preserve">celkem tlakových lahví </t>
  </si>
  <si>
    <t>- Oxid dusný medicinální láhev 50litrů/37,5kg</t>
  </si>
  <si>
    <t>- Oxid dusný medicinální láhev 10litrů/7,5kg</t>
  </si>
  <si>
    <t>- O2 láhev 2litry/15 - 20MPa</t>
  </si>
  <si>
    <t>- O2 láhev 10litrů/15 - 20MPa</t>
  </si>
  <si>
    <t>- O2 láhev 50litrů/15 - 20MPa</t>
  </si>
  <si>
    <t>- OXID UHLIČITÝ MED. láhev 50litrů/37,5kg (Pharma)</t>
  </si>
  <si>
    <t>- OXID UHLIČITÝ MED. láhev 27litrů/20kg (Pharma)</t>
  </si>
  <si>
    <t>- Vzduch stlačený MED.  láhev 50litrů/20MPa (N2-79%  + O2-21 %)</t>
  </si>
  <si>
    <t>- Kalibrační plyn LABLINE 50litry/15MPa  (CO2 -10 % + H2 - 10 % + N2 - 80 %)</t>
  </si>
  <si>
    <t>- O2 technický láhev 50litrů/20MPa</t>
  </si>
  <si>
    <t>- Acetylen láhev 50litrů/</t>
  </si>
  <si>
    <t>Požadavky na zásobníky:</t>
  </si>
  <si>
    <t>zásobníky na kapalný kyslík /v nájmu 6 000 + 10 000 litrů/</t>
  </si>
  <si>
    <t>atmosferický odpařovač (min. kapacita odběru 89Nm3/h)</t>
  </si>
  <si>
    <t>telemetrické zařízení s výstupem pro objednavatele</t>
  </si>
  <si>
    <t>Požadavky na dodávky:</t>
  </si>
  <si>
    <t>TL</t>
  </si>
  <si>
    <t>- 24 hod. po odeslání  objednávky</t>
  </si>
  <si>
    <t>- naskladnění - pouze v pracovní dny 7 - 15.30 hod.</t>
  </si>
  <si>
    <t>- doprava dodávkovým vozem do 3,5t</t>
  </si>
  <si>
    <t>kapalina</t>
  </si>
  <si>
    <t>- 24 hod. po odeslání objednávky</t>
  </si>
  <si>
    <t>- naskladnění - 24/7/365</t>
  </si>
  <si>
    <t>- doprava cisternou s vlasním kompresorem</t>
  </si>
  <si>
    <t>měsíční nájem za všechny zásobníky: 2 ks (1ks-10.000 litrů; 1ks-6.000 litrů)</t>
  </si>
  <si>
    <t>měsíční nájem za všechny zásobníky: 2 ks; 10.008 litrů</t>
  </si>
  <si>
    <t>NABÍDKOVÁ CENA CELKEM za ČÁST VZ - Nemocnice Český Krumlov, a.s. (dodávky MÉDIÍ, DOPRAVNÉ a NÁJEMNÉ za 24 měsíců)</t>
  </si>
  <si>
    <t xml:space="preserve">Oxid uhličitý medicinální / 7,5kg /  </t>
  </si>
  <si>
    <t xml:space="preserve">Dusík kapalný 5.0 </t>
  </si>
  <si>
    <t xml:space="preserve">PR OXID UHLIČITÝ Medicinální - X27S 20kg  </t>
  </si>
  <si>
    <t>NABÍDKOVÁ CENA CELKEM za ČÁST VZ - Nemocnice České Budějovice, a.s. (dodávky MÉDIÍ, DOPRAVNÉ a NÁJEMNÉ za 24 měsíců)</t>
  </si>
  <si>
    <t>měsíční nájem za všechny zásobníky; 2ks( 32.000 litrů);                1ks (6.000 litrů)</t>
  </si>
  <si>
    <t>Zajištění komplexního servisu, údržby, čištění a veškerých potřebných revizí zásobníků kapalného kyslíku za 24 měsíců - počet zásobníků; celková kapacita zásobníků, zásobníky ve vlastnictví nemocnice</t>
  </si>
  <si>
    <t>Nabídková cena za 24 měsíců za 2 zásobníky v Kč bez DPH</t>
  </si>
  <si>
    <t xml:space="preserve"> komplexní servis za 24 měsíců za všechny zásobníky: 2 ks; 15.160 litrů</t>
  </si>
  <si>
    <t>Propan Butan</t>
  </si>
  <si>
    <t xml:space="preserve"> komplexní servis za 24 měsíců za všechny zásobníky; 2 ks; 18.000 litrů</t>
  </si>
  <si>
    <t>Příloha č. 3 Specifikace dodávek - ceník; Část 3: Dodávky technických a medicinálních plynů a kapalin pro Nemocnici Jindřichův Hradec, a.s.</t>
  </si>
  <si>
    <t>Příloha č. 3 Specifikace dodávek - ceník</t>
  </si>
  <si>
    <t>Příloha č. 3 Specifikace dodávek - ceník; Část 2: Dodávky technických a medicinálních plynů a kapalin pro Nemocnici Český Krumlov, a.s.</t>
  </si>
  <si>
    <t>Příloha č. 3 Specifikace dodávek - ceník; Část 4: Dodávky technických a medicinálních plynů a kapalin pro Nemocnici Písek, a.s.</t>
  </si>
  <si>
    <t>Příloha č. 3 Specifikace dodávek - ceník; Část 5: Dodávky technických a medicinálních plynů a kapalin pro Nemocnici Prachatice, a.s.</t>
  </si>
  <si>
    <t>Příloha č. 3 Specifikace dodávek - ceník; Část 6: Dodávky technických a medicinálních plynů a kapalin pro Nemocnici Strakonice, a.s.</t>
  </si>
  <si>
    <t>Příloha č. 3 Specifikace dodávek - ceník; Část 7: Dodávky technických a medicinálních plynů a kapalin pro Nemocnici Tábor a.s.</t>
  </si>
  <si>
    <t>Medicinální oxid dusnatý (800 ppm NO v N2)</t>
  </si>
  <si>
    <t>UPRAVENÁ Příloha č. 3 Specifikace dodávek - ceník; Část 1: Dodávky technických a medicinálních plynů a kapalin pro Nemocnici České Budějovice, a.s.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</si>
</sst>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/>
    <xf numFmtId="49" fontId="0" fillId="0" borderId="0" xfId="0" applyNumberForma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4" fontId="0" fillId="0" borderId="1" xfId="0" applyNumberFormat="1" applyFill="1" applyBorder="1"/>
    <xf numFmtId="4" fontId="2" fillId="0" borderId="3" xfId="0" applyNumberFormat="1" applyFont="1" applyFill="1" applyBorder="1"/>
    <xf numFmtId="4" fontId="0" fillId="0" borderId="4" xfId="0" applyNumberFormat="1" applyFill="1" applyBorder="1"/>
    <xf numFmtId="9" fontId="0" fillId="2" borderId="5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vertical="center"/>
      <protection locked="0"/>
    </xf>
    <xf numFmtId="9" fontId="0" fillId="2" borderId="8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9" fontId="0" fillId="2" borderId="8" xfId="0" applyNumberFormat="1" applyFill="1" applyBorder="1" applyAlignment="1" applyProtection="1">
      <alignment horizontal="right"/>
      <protection locked="0"/>
    </xf>
    <xf numFmtId="9" fontId="0" fillId="2" borderId="5" xfId="0" applyNumberFormat="1" applyFill="1" applyBorder="1" applyAlignment="1" applyProtection="1">
      <alignment horizontal="right"/>
      <protection locked="0"/>
    </xf>
    <xf numFmtId="9" fontId="0" fillId="2" borderId="5" xfId="0" applyNumberFormat="1" applyFill="1" applyBorder="1" applyAlignment="1" applyProtection="1">
      <alignment vertical="center"/>
      <protection locked="0"/>
    </xf>
    <xf numFmtId="9" fontId="0" fillId="2" borderId="6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4" fontId="0" fillId="2" borderId="14" xfId="0" applyNumberFormat="1" applyFill="1" applyBorder="1" applyProtection="1"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Fill="1" applyBorder="1"/>
    <xf numFmtId="4" fontId="2" fillId="0" borderId="3" xfId="0" applyNumberFormat="1" applyFont="1" applyFill="1" applyBorder="1"/>
    <xf numFmtId="4" fontId="0" fillId="0" borderId="4" xfId="0" applyNumberFormat="1" applyFill="1" applyBorder="1"/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" fontId="0" fillId="2" borderId="1" xfId="0" applyNumberFormat="1" applyFill="1" applyBorder="1" applyProtection="1">
      <protection locked="0"/>
    </xf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15" xfId="0" applyNumberFormat="1" applyFill="1" applyBorder="1"/>
    <xf numFmtId="4" fontId="0" fillId="0" borderId="18" xfId="0" applyNumberFormat="1" applyFill="1" applyBorder="1"/>
    <xf numFmtId="4" fontId="0" fillId="0" borderId="19" xfId="0" applyNumberFormat="1" applyFill="1" applyBorder="1"/>
    <xf numFmtId="4" fontId="0" fillId="2" borderId="20" xfId="0" applyNumberFormat="1" applyFill="1" applyBorder="1" applyAlignment="1" applyProtection="1">
      <alignment vertical="center"/>
      <protection locked="0"/>
    </xf>
    <xf numFmtId="4" fontId="0" fillId="0" borderId="21" xfId="0" applyNumberFormat="1" applyFill="1" applyBorder="1"/>
    <xf numFmtId="4" fontId="0" fillId="0" borderId="22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9" fontId="0" fillId="2" borderId="17" xfId="0" applyNumberFormat="1" applyFill="1" applyBorder="1" applyAlignment="1" applyProtection="1">
      <alignment horizontal="center" vertical="center"/>
      <protection locked="0"/>
    </xf>
    <xf numFmtId="9" fontId="0" fillId="2" borderId="19" xfId="0" applyNumberFormat="1" applyFill="1" applyBorder="1" applyAlignment="1" applyProtection="1">
      <alignment horizontal="center" vertical="center"/>
      <protection locked="0"/>
    </xf>
    <xf numFmtId="9" fontId="0" fillId="2" borderId="22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Fill="1" applyBorder="1"/>
    <xf numFmtId="0" fontId="3" fillId="0" borderId="0" xfId="0" applyFont="1" applyAlignment="1">
      <alignment horizontal="left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Protection="1">
      <protection locked="0"/>
    </xf>
    <xf numFmtId="4" fontId="0" fillId="2" borderId="23" xfId="0" applyNumberFormat="1" applyFill="1" applyBorder="1" applyProtection="1">
      <protection locked="0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4" fontId="0" fillId="2" borderId="14" xfId="0" applyNumberFormat="1" applyFill="1" applyBorder="1" applyProtection="1">
      <protection locked="0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3" borderId="1" xfId="0" applyNumberFormat="1" applyFill="1" applyBorder="1"/>
    <xf numFmtId="0" fontId="0" fillId="0" borderId="2" xfId="0" applyBorder="1" applyAlignment="1">
      <alignment horizontal="center"/>
    </xf>
    <xf numFmtId="4" fontId="0" fillId="2" borderId="9" xfId="0" applyNumberFormat="1" applyFill="1" applyBorder="1" applyAlignment="1" applyProtection="1">
      <alignment horizontal="center"/>
      <protection locked="0"/>
    </xf>
    <xf numFmtId="9" fontId="0" fillId="2" borderId="17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/>
    <xf numFmtId="4" fontId="0" fillId="2" borderId="12" xfId="0" applyNumberFormat="1" applyFill="1" applyBorder="1" applyProtection="1"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Protection="1">
      <protection locked="0"/>
    </xf>
    <xf numFmtId="4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3" borderId="1" xfId="0" applyNumberFormat="1" applyFont="1" applyFill="1" applyBorder="1"/>
    <xf numFmtId="9" fontId="6" fillId="2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4" fontId="6" fillId="2" borderId="7" xfId="0" applyNumberFormat="1" applyFont="1" applyFill="1" applyBorder="1" applyProtection="1">
      <protection locked="0"/>
    </xf>
    <xf numFmtId="49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4" fontId="0" fillId="2" borderId="11" xfId="0" applyNumberFormat="1" applyFill="1" applyBorder="1" applyAlignment="1" applyProtection="1">
      <alignment horizontal="center"/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0" fillId="0" borderId="0" xfId="0"/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left"/>
    </xf>
    <xf numFmtId="49" fontId="2" fillId="0" borderId="24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5" borderId="1" xfId="0" applyNumberForma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49" fontId="9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1" xfId="0" applyBorder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2" fillId="0" borderId="3" xfId="0" applyNumberFormat="1" applyFont="1" applyFill="1" applyBorder="1"/>
    <xf numFmtId="4" fontId="0" fillId="0" borderId="4" xfId="0" applyNumberFormat="1" applyFill="1" applyBorder="1"/>
    <xf numFmtId="9" fontId="0" fillId="2" borderId="15" xfId="0" applyNumberFormat="1" applyFill="1" applyBorder="1" applyAlignment="1" applyProtection="1">
      <alignment horizontal="center" vertical="center"/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vertical="center"/>
    </xf>
    <xf numFmtId="4" fontId="2" fillId="0" borderId="3" xfId="0" applyNumberFormat="1" applyFont="1" applyFill="1" applyBorder="1"/>
    <xf numFmtId="4" fontId="0" fillId="2" borderId="1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9" fontId="0" fillId="2" borderId="8" xfId="0" applyNumberForma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4" fontId="0" fillId="2" borderId="0" xfId="0" applyNumberFormat="1" applyFill="1" applyBorder="1" applyProtection="1">
      <protection locked="0"/>
    </xf>
    <xf numFmtId="9" fontId="0" fillId="2" borderId="15" xfId="0" applyNumberFormat="1" applyFill="1" applyBorder="1" applyAlignment="1" applyProtection="1">
      <alignment horizontal="center"/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4" fontId="2" fillId="0" borderId="20" xfId="0" applyNumberFormat="1" applyFont="1" applyFill="1" applyBorder="1"/>
    <xf numFmtId="4" fontId="2" fillId="0" borderId="22" xfId="0" applyNumberFormat="1" applyFont="1" applyFill="1" applyBorder="1"/>
    <xf numFmtId="4" fontId="0" fillId="0" borderId="25" xfId="0" applyNumberFormat="1" applyFill="1" applyBorder="1"/>
    <xf numFmtId="4" fontId="0" fillId="0" borderId="26" xfId="0" applyNumberFormat="1" applyFill="1" applyBorder="1"/>
    <xf numFmtId="4" fontId="0" fillId="2" borderId="20" xfId="0" applyNumberFormat="1" applyFill="1" applyBorder="1" applyAlignment="1" applyProtection="1">
      <alignment horizontal="right" vertical="center"/>
      <protection locked="0"/>
    </xf>
    <xf numFmtId="9" fontId="0" fillId="2" borderId="22" xfId="0" applyNumberFormat="1" applyFill="1" applyBorder="1" applyAlignment="1" applyProtection="1">
      <alignment horizontal="right" vertical="center"/>
      <protection locked="0"/>
    </xf>
    <xf numFmtId="4" fontId="0" fillId="0" borderId="20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" fontId="6" fillId="2" borderId="10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0" fillId="7" borderId="27" xfId="0" applyNumberForma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" fontId="0" fillId="7" borderId="1" xfId="0" applyNumberFormat="1" applyFill="1" applyBorder="1" applyAlignment="1">
      <alignment horizontal="center" vertical="center" wrapText="1"/>
    </xf>
    <xf numFmtId="4" fontId="0" fillId="7" borderId="28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49" fontId="2" fillId="2" borderId="29" xfId="0" applyNumberFormat="1" applyFont="1" applyFill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2" fillId="2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49" fontId="0" fillId="0" borderId="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34" xfId="0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A3" sqref="A3:K3"/>
    </sheetView>
  </sheetViews>
  <sheetFormatPr defaultColWidth="9.140625" defaultRowHeight="15"/>
  <cols>
    <col min="1" max="1" width="37.8515625" style="340" customWidth="1"/>
    <col min="2" max="2" width="9.8515625" style="317" bestFit="1" customWidth="1"/>
    <col min="3" max="3" width="9.7109375" style="317" bestFit="1" customWidth="1"/>
    <col min="4" max="4" width="12.28125" style="317" bestFit="1" customWidth="1"/>
    <col min="5" max="5" width="10.140625" style="317" bestFit="1" customWidth="1"/>
    <col min="6" max="6" width="15.00390625" style="313" customWidth="1"/>
    <col min="7" max="7" width="19.8515625" style="312" customWidth="1"/>
    <col min="8" max="8" width="25.8515625" style="313" customWidth="1"/>
    <col min="9" max="9" width="19.00390625" style="313" customWidth="1"/>
    <col min="10" max="10" width="11.140625" style="313" customWidth="1"/>
    <col min="11" max="11" width="16.57421875" style="311" customWidth="1"/>
    <col min="12" max="12" width="14.00390625" style="311" customWidth="1"/>
    <col min="13" max="13" width="1.8515625" style="311" customWidth="1"/>
    <col min="14" max="14" width="35.8515625" style="311" customWidth="1"/>
    <col min="15" max="15" width="13.140625" style="311" customWidth="1"/>
    <col min="16" max="16384" width="9.140625" style="311" customWidth="1"/>
  </cols>
  <sheetData>
    <row r="1" spans="1:11" ht="15">
      <c r="A1" s="352"/>
      <c r="I1" s="314" t="s">
        <v>141</v>
      </c>
      <c r="J1" s="314"/>
      <c r="K1" s="314"/>
    </row>
    <row r="2" spans="1:11" ht="15">
      <c r="A2" s="352"/>
      <c r="I2" s="329"/>
      <c r="J2" s="314"/>
      <c r="K2" s="314"/>
    </row>
    <row r="3" spans="1:11" ht="15.75">
      <c r="A3" s="362" t="s">
        <v>148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ht="15.75" thickBot="1"/>
    <row r="5" spans="1:14" ht="25.5" customHeight="1">
      <c r="A5" s="377" t="s">
        <v>25</v>
      </c>
      <c r="B5" s="378" t="s">
        <v>24</v>
      </c>
      <c r="C5" s="378"/>
      <c r="D5" s="378"/>
      <c r="E5" s="378"/>
      <c r="F5" s="379" t="s">
        <v>60</v>
      </c>
      <c r="G5" s="374" t="s">
        <v>61</v>
      </c>
      <c r="H5" s="380" t="s">
        <v>26</v>
      </c>
      <c r="I5" s="370" t="s">
        <v>57</v>
      </c>
      <c r="J5" s="363" t="s">
        <v>58</v>
      </c>
      <c r="K5" s="365" t="s">
        <v>62</v>
      </c>
      <c r="L5" s="367" t="s">
        <v>63</v>
      </c>
      <c r="N5" s="369" t="s">
        <v>35</v>
      </c>
    </row>
    <row r="6" spans="1:14" ht="33.75" customHeight="1" thickBot="1">
      <c r="A6" s="377"/>
      <c r="B6" s="232" t="s">
        <v>11</v>
      </c>
      <c r="C6" s="232" t="s">
        <v>12</v>
      </c>
      <c r="D6" s="232" t="s">
        <v>9</v>
      </c>
      <c r="E6" s="232" t="s">
        <v>18</v>
      </c>
      <c r="F6" s="379"/>
      <c r="G6" s="374"/>
      <c r="H6" s="380"/>
      <c r="I6" s="371"/>
      <c r="J6" s="364"/>
      <c r="K6" s="366"/>
      <c r="L6" s="368"/>
      <c r="N6" s="369"/>
    </row>
    <row r="7" spans="1:14" ht="15">
      <c r="A7" s="354" t="s">
        <v>4</v>
      </c>
      <c r="B7" s="289" t="s">
        <v>31</v>
      </c>
      <c r="C7" s="289" t="s">
        <v>31</v>
      </c>
      <c r="D7" s="289" t="s">
        <v>31</v>
      </c>
      <c r="E7" s="289" t="s">
        <v>31</v>
      </c>
      <c r="F7" s="167">
        <v>592104</v>
      </c>
      <c r="G7" s="323">
        <v>592104</v>
      </c>
      <c r="H7" s="167" t="s">
        <v>0</v>
      </c>
      <c r="I7" s="239"/>
      <c r="J7" s="240"/>
      <c r="K7" s="150">
        <f aca="true" t="shared" si="0" ref="K7:K29">G7*I7</f>
        <v>0</v>
      </c>
      <c r="L7" s="143">
        <f>K7+K7*J7</f>
        <v>0</v>
      </c>
      <c r="N7" s="242"/>
    </row>
    <row r="8" spans="1:14" ht="15">
      <c r="A8" s="354" t="s">
        <v>53</v>
      </c>
      <c r="B8" s="289"/>
      <c r="C8" s="289">
        <v>0.7</v>
      </c>
      <c r="D8" s="289"/>
      <c r="E8" s="289"/>
      <c r="F8" s="167">
        <v>2</v>
      </c>
      <c r="G8" s="323">
        <v>1.4</v>
      </c>
      <c r="H8" s="167" t="s">
        <v>0</v>
      </c>
      <c r="I8" s="243"/>
      <c r="J8" s="244"/>
      <c r="K8" s="150">
        <f t="shared" si="0"/>
        <v>0</v>
      </c>
      <c r="L8" s="143">
        <f aca="true" t="shared" si="1" ref="L8:L29">K8+K8*J8</f>
        <v>0</v>
      </c>
      <c r="N8" s="245"/>
    </row>
    <row r="9" spans="1:14" s="322" customFormat="1" ht="45" customHeight="1">
      <c r="A9" s="355" t="s">
        <v>15</v>
      </c>
      <c r="B9" s="356"/>
      <c r="C9" s="356">
        <v>25.1</v>
      </c>
      <c r="D9" s="356"/>
      <c r="E9" s="356"/>
      <c r="F9" s="357">
        <v>4</v>
      </c>
      <c r="G9" s="324">
        <v>100.4</v>
      </c>
      <c r="H9" s="357" t="s">
        <v>0</v>
      </c>
      <c r="I9" s="243"/>
      <c r="J9" s="183"/>
      <c r="K9" s="150">
        <f t="shared" si="0"/>
        <v>0</v>
      </c>
      <c r="L9" s="143">
        <f t="shared" si="1"/>
        <v>0</v>
      </c>
      <c r="N9" s="41"/>
    </row>
    <row r="10" spans="1:14" ht="15">
      <c r="A10" s="354" t="s">
        <v>54</v>
      </c>
      <c r="B10" s="289"/>
      <c r="C10" s="289">
        <v>11.2</v>
      </c>
      <c r="D10" s="289">
        <v>50</v>
      </c>
      <c r="E10" s="289">
        <v>200</v>
      </c>
      <c r="F10" s="167">
        <v>2</v>
      </c>
      <c r="G10" s="323">
        <v>22.4</v>
      </c>
      <c r="H10" s="167" t="s">
        <v>0</v>
      </c>
      <c r="I10" s="243"/>
      <c r="J10" s="244"/>
      <c r="K10" s="150">
        <f t="shared" si="0"/>
        <v>0</v>
      </c>
      <c r="L10" s="143">
        <f t="shared" si="1"/>
        <v>0</v>
      </c>
      <c r="N10" s="245"/>
    </row>
    <row r="11" spans="1:14" ht="15">
      <c r="A11" s="354" t="s">
        <v>23</v>
      </c>
      <c r="B11" s="289"/>
      <c r="C11" s="289">
        <v>15.4</v>
      </c>
      <c r="D11" s="289"/>
      <c r="E11" s="289">
        <v>300</v>
      </c>
      <c r="F11" s="167">
        <v>34</v>
      </c>
      <c r="G11" s="323">
        <v>523.6</v>
      </c>
      <c r="H11" s="167" t="s">
        <v>0</v>
      </c>
      <c r="I11" s="243"/>
      <c r="J11" s="244"/>
      <c r="K11" s="150">
        <f t="shared" si="0"/>
        <v>0</v>
      </c>
      <c r="L11" s="143">
        <f t="shared" si="1"/>
        <v>0</v>
      </c>
      <c r="N11" s="245"/>
    </row>
    <row r="12" spans="1:14" ht="15">
      <c r="A12" s="358" t="s">
        <v>131</v>
      </c>
      <c r="B12" s="289"/>
      <c r="C12" s="289">
        <v>1</v>
      </c>
      <c r="D12" s="289"/>
      <c r="E12" s="289"/>
      <c r="F12" s="361">
        <v>11440</v>
      </c>
      <c r="G12" s="323">
        <v>11440</v>
      </c>
      <c r="H12" s="167" t="s">
        <v>43</v>
      </c>
      <c r="I12" s="243"/>
      <c r="J12" s="244"/>
      <c r="K12" s="150">
        <f t="shared" si="0"/>
        <v>0</v>
      </c>
      <c r="L12" s="143">
        <f t="shared" si="1"/>
        <v>0</v>
      </c>
      <c r="N12" s="245"/>
    </row>
    <row r="13" spans="1:14" ht="15">
      <c r="A13" s="354" t="s">
        <v>55</v>
      </c>
      <c r="B13" s="289"/>
      <c r="C13" s="289">
        <v>1.5</v>
      </c>
      <c r="D13" s="289"/>
      <c r="E13" s="289"/>
      <c r="F13" s="167">
        <v>2</v>
      </c>
      <c r="G13" s="323">
        <v>3</v>
      </c>
      <c r="H13" s="167" t="s">
        <v>0</v>
      </c>
      <c r="I13" s="243"/>
      <c r="J13" s="244"/>
      <c r="K13" s="150">
        <f t="shared" si="0"/>
        <v>0</v>
      </c>
      <c r="L13" s="143">
        <f t="shared" si="1"/>
        <v>0</v>
      </c>
      <c r="N13" s="245"/>
    </row>
    <row r="14" spans="1:14" ht="15">
      <c r="A14" s="354" t="s">
        <v>42</v>
      </c>
      <c r="B14" s="289"/>
      <c r="C14" s="289">
        <v>1</v>
      </c>
      <c r="D14" s="289"/>
      <c r="E14" s="289"/>
      <c r="F14" s="167">
        <v>0</v>
      </c>
      <c r="G14" s="323">
        <v>1800</v>
      </c>
      <c r="H14" s="167" t="s">
        <v>43</v>
      </c>
      <c r="I14" s="243"/>
      <c r="J14" s="244"/>
      <c r="K14" s="150">
        <f t="shared" si="0"/>
        <v>0</v>
      </c>
      <c r="L14" s="143">
        <f t="shared" si="1"/>
        <v>0</v>
      </c>
      <c r="N14" s="245"/>
    </row>
    <row r="15" spans="1:14" ht="15">
      <c r="A15" s="354" t="s">
        <v>3</v>
      </c>
      <c r="B15" s="289"/>
      <c r="C15" s="289">
        <v>0.6</v>
      </c>
      <c r="D15" s="289"/>
      <c r="E15" s="289" t="s">
        <v>17</v>
      </c>
      <c r="F15" s="167">
        <v>1222</v>
      </c>
      <c r="G15" s="323">
        <v>733.1999999999999</v>
      </c>
      <c r="H15" s="167" t="s">
        <v>0</v>
      </c>
      <c r="I15" s="243"/>
      <c r="J15" s="244"/>
      <c r="K15" s="150">
        <f t="shared" si="0"/>
        <v>0</v>
      </c>
      <c r="L15" s="143">
        <f t="shared" si="1"/>
        <v>0</v>
      </c>
      <c r="N15" s="245"/>
    </row>
    <row r="16" spans="1:14" ht="15">
      <c r="A16" s="354" t="s">
        <v>3</v>
      </c>
      <c r="B16" s="289"/>
      <c r="C16" s="289">
        <v>0.9</v>
      </c>
      <c r="D16" s="289"/>
      <c r="E16" s="289">
        <v>200</v>
      </c>
      <c r="F16" s="167">
        <v>28</v>
      </c>
      <c r="G16" s="323">
        <v>25.2</v>
      </c>
      <c r="H16" s="167" t="s">
        <v>0</v>
      </c>
      <c r="I16" s="243"/>
      <c r="J16" s="244"/>
      <c r="K16" s="150">
        <f t="shared" si="0"/>
        <v>0</v>
      </c>
      <c r="L16" s="143">
        <f t="shared" si="1"/>
        <v>0</v>
      </c>
      <c r="N16" s="245"/>
    </row>
    <row r="17" spans="1:14" ht="15">
      <c r="A17" s="354" t="s">
        <v>3</v>
      </c>
      <c r="B17" s="289"/>
      <c r="C17" s="289">
        <v>2.9</v>
      </c>
      <c r="D17" s="289"/>
      <c r="E17" s="289" t="s">
        <v>17</v>
      </c>
      <c r="F17" s="167">
        <v>36</v>
      </c>
      <c r="G17" s="323">
        <v>104.39999999999999</v>
      </c>
      <c r="H17" s="167" t="s">
        <v>0</v>
      </c>
      <c r="I17" s="243"/>
      <c r="J17" s="244"/>
      <c r="K17" s="150">
        <f t="shared" si="0"/>
        <v>0</v>
      </c>
      <c r="L17" s="143">
        <f t="shared" si="1"/>
        <v>0</v>
      </c>
      <c r="N17" s="245"/>
    </row>
    <row r="18" spans="1:14" ht="15">
      <c r="A18" s="354" t="s">
        <v>29</v>
      </c>
      <c r="B18" s="289"/>
      <c r="C18" s="289">
        <v>7.5</v>
      </c>
      <c r="D18" s="289">
        <v>10</v>
      </c>
      <c r="E18" s="289"/>
      <c r="F18" s="167">
        <v>186</v>
      </c>
      <c r="G18" s="323">
        <v>1395</v>
      </c>
      <c r="H18" s="167" t="s">
        <v>0</v>
      </c>
      <c r="I18" s="243"/>
      <c r="J18" s="244"/>
      <c r="K18" s="150">
        <f t="shared" si="0"/>
        <v>0</v>
      </c>
      <c r="L18" s="143">
        <f t="shared" si="1"/>
        <v>0</v>
      </c>
      <c r="N18" s="245"/>
    </row>
    <row r="19" spans="1:14" ht="15">
      <c r="A19" s="354" t="s">
        <v>28</v>
      </c>
      <c r="B19" s="289"/>
      <c r="C19" s="289">
        <v>30</v>
      </c>
      <c r="D19" s="289" t="s">
        <v>21</v>
      </c>
      <c r="E19" s="289"/>
      <c r="F19" s="167">
        <v>132</v>
      </c>
      <c r="G19" s="323">
        <v>3960</v>
      </c>
      <c r="H19" s="167" t="s">
        <v>0</v>
      </c>
      <c r="I19" s="243"/>
      <c r="J19" s="244"/>
      <c r="K19" s="150">
        <f t="shared" si="0"/>
        <v>0</v>
      </c>
      <c r="L19" s="143">
        <f t="shared" si="1"/>
        <v>0</v>
      </c>
      <c r="N19" s="245"/>
    </row>
    <row r="20" spans="1:14" ht="30">
      <c r="A20" s="354" t="s">
        <v>56</v>
      </c>
      <c r="B20" s="289"/>
      <c r="C20" s="289">
        <v>4.428</v>
      </c>
      <c r="D20" s="289"/>
      <c r="E20" s="289"/>
      <c r="F20" s="167">
        <v>10</v>
      </c>
      <c r="G20" s="323">
        <v>44.28</v>
      </c>
      <c r="H20" s="167" t="s">
        <v>0</v>
      </c>
      <c r="I20" s="243"/>
      <c r="J20" s="244"/>
      <c r="K20" s="150">
        <f t="shared" si="0"/>
        <v>0</v>
      </c>
      <c r="L20" s="143">
        <f t="shared" si="1"/>
        <v>0</v>
      </c>
      <c r="N20" s="245"/>
    </row>
    <row r="21" spans="1:14" ht="15">
      <c r="A21" s="358" t="s">
        <v>130</v>
      </c>
      <c r="B21" s="289"/>
      <c r="C21" s="289">
        <v>7.5</v>
      </c>
      <c r="D21" s="289"/>
      <c r="E21" s="289"/>
      <c r="F21" s="167">
        <v>222</v>
      </c>
      <c r="G21" s="323">
        <v>1665</v>
      </c>
      <c r="H21" s="167" t="s">
        <v>0</v>
      </c>
      <c r="I21" s="243"/>
      <c r="J21" s="244"/>
      <c r="K21" s="150">
        <f t="shared" si="0"/>
        <v>0</v>
      </c>
      <c r="L21" s="143">
        <f t="shared" si="1"/>
        <v>0</v>
      </c>
      <c r="N21" s="245"/>
    </row>
    <row r="22" spans="1:14" ht="15">
      <c r="A22" s="358" t="s">
        <v>132</v>
      </c>
      <c r="B22" s="289"/>
      <c r="C22" s="289">
        <v>20</v>
      </c>
      <c r="D22" s="289"/>
      <c r="E22" s="289"/>
      <c r="F22" s="167">
        <v>56</v>
      </c>
      <c r="G22" s="323">
        <v>1120</v>
      </c>
      <c r="H22" s="167" t="s">
        <v>0</v>
      </c>
      <c r="I22" s="243"/>
      <c r="J22" s="244"/>
      <c r="K22" s="150">
        <f t="shared" si="0"/>
        <v>0</v>
      </c>
      <c r="L22" s="143">
        <f t="shared" si="1"/>
        <v>0</v>
      </c>
      <c r="N22" s="245"/>
    </row>
    <row r="23" spans="1:14" ht="15">
      <c r="A23" s="354" t="s">
        <v>30</v>
      </c>
      <c r="B23" s="289"/>
      <c r="C23" s="289">
        <v>20</v>
      </c>
      <c r="D23" s="289" t="s">
        <v>22</v>
      </c>
      <c r="E23" s="289"/>
      <c r="F23" s="167">
        <v>46</v>
      </c>
      <c r="G23" s="323">
        <v>920</v>
      </c>
      <c r="H23" s="167" t="s">
        <v>0</v>
      </c>
      <c r="I23" s="243"/>
      <c r="J23" s="244"/>
      <c r="K23" s="150">
        <f t="shared" si="0"/>
        <v>0</v>
      </c>
      <c r="L23" s="143">
        <f t="shared" si="1"/>
        <v>0</v>
      </c>
      <c r="N23" s="245"/>
    </row>
    <row r="24" spans="1:14" s="322" customFormat="1" ht="30">
      <c r="A24" s="355" t="s">
        <v>40</v>
      </c>
      <c r="B24" s="356"/>
      <c r="C24" s="356">
        <v>10.8</v>
      </c>
      <c r="D24" s="356"/>
      <c r="E24" s="356"/>
      <c r="F24" s="357">
        <v>30</v>
      </c>
      <c r="G24" s="323">
        <v>324</v>
      </c>
      <c r="H24" s="357" t="s">
        <v>0</v>
      </c>
      <c r="I24" s="243"/>
      <c r="J24" s="183"/>
      <c r="K24" s="150">
        <f t="shared" si="0"/>
        <v>0</v>
      </c>
      <c r="L24" s="143">
        <f t="shared" si="1"/>
        <v>0</v>
      </c>
      <c r="N24" s="41"/>
    </row>
    <row r="25" spans="1:14" s="322" customFormat="1" ht="30">
      <c r="A25" s="355" t="s">
        <v>147</v>
      </c>
      <c r="B25" s="356"/>
      <c r="C25" s="356">
        <v>2.2</v>
      </c>
      <c r="D25" s="356">
        <v>10</v>
      </c>
      <c r="E25" s="356"/>
      <c r="F25" s="357">
        <v>4</v>
      </c>
      <c r="G25" s="323">
        <v>8.8</v>
      </c>
      <c r="H25" s="357" t="s">
        <v>0</v>
      </c>
      <c r="I25" s="243"/>
      <c r="J25" s="183"/>
      <c r="K25" s="150">
        <f t="shared" si="0"/>
        <v>0</v>
      </c>
      <c r="L25" s="143">
        <f t="shared" si="1"/>
        <v>0</v>
      </c>
      <c r="N25" s="41"/>
    </row>
    <row r="26" spans="1:14" ht="15">
      <c r="A26" s="354" t="s">
        <v>7</v>
      </c>
      <c r="B26" s="289"/>
      <c r="C26" s="289">
        <v>0.2</v>
      </c>
      <c r="D26" s="289">
        <v>3</v>
      </c>
      <c r="E26" s="289">
        <v>200</v>
      </c>
      <c r="F26" s="167">
        <v>108</v>
      </c>
      <c r="G26" s="323">
        <v>21.6</v>
      </c>
      <c r="H26" s="167" t="s">
        <v>0</v>
      </c>
      <c r="I26" s="243"/>
      <c r="J26" s="244"/>
      <c r="K26" s="150">
        <f t="shared" si="0"/>
        <v>0</v>
      </c>
      <c r="L26" s="143">
        <f t="shared" si="1"/>
        <v>0</v>
      </c>
      <c r="N26" s="245"/>
    </row>
    <row r="27" spans="1:14" ht="15">
      <c r="A27" s="354" t="s">
        <v>7</v>
      </c>
      <c r="B27" s="289"/>
      <c r="C27" s="289">
        <v>2.4</v>
      </c>
      <c r="D27" s="289"/>
      <c r="E27" s="289">
        <v>200</v>
      </c>
      <c r="F27" s="167">
        <v>34</v>
      </c>
      <c r="G27" s="323">
        <v>81.6</v>
      </c>
      <c r="H27" s="167" t="s">
        <v>0</v>
      </c>
      <c r="I27" s="243"/>
      <c r="J27" s="244"/>
      <c r="K27" s="150">
        <f t="shared" si="0"/>
        <v>0</v>
      </c>
      <c r="L27" s="143">
        <f t="shared" si="1"/>
        <v>0</v>
      </c>
      <c r="N27" s="245"/>
    </row>
    <row r="28" spans="1:14" ht="15.75" thickBot="1">
      <c r="A28" s="354" t="s">
        <v>7</v>
      </c>
      <c r="B28" s="289"/>
      <c r="C28" s="289">
        <v>11.8</v>
      </c>
      <c r="D28" s="289">
        <v>50</v>
      </c>
      <c r="E28" s="289">
        <v>200</v>
      </c>
      <c r="F28" s="167">
        <v>30</v>
      </c>
      <c r="G28" s="323">
        <v>354</v>
      </c>
      <c r="H28" s="167" t="s">
        <v>0</v>
      </c>
      <c r="I28" s="243"/>
      <c r="J28" s="342"/>
      <c r="K28" s="151">
        <f t="shared" si="0"/>
        <v>0</v>
      </c>
      <c r="L28" s="145">
        <f t="shared" si="1"/>
        <v>0</v>
      </c>
      <c r="N28" s="245"/>
    </row>
    <row r="29" spans="1:14" ht="15.75" thickBot="1">
      <c r="A29" s="354" t="s">
        <v>138</v>
      </c>
      <c r="B29" s="289"/>
      <c r="C29" s="289">
        <v>11</v>
      </c>
      <c r="D29" s="289"/>
      <c r="E29" s="289"/>
      <c r="F29" s="167">
        <v>40</v>
      </c>
      <c r="G29" s="323">
        <v>440</v>
      </c>
      <c r="H29" s="167" t="s">
        <v>0</v>
      </c>
      <c r="I29" s="262"/>
      <c r="J29" s="343"/>
      <c r="K29" s="346">
        <f t="shared" si="0"/>
        <v>0</v>
      </c>
      <c r="L29" s="347">
        <f t="shared" si="1"/>
        <v>0</v>
      </c>
      <c r="N29" s="341"/>
    </row>
    <row r="30" spans="1:12" ht="30.75" thickBot="1">
      <c r="A30" s="253" t="s">
        <v>67</v>
      </c>
      <c r="B30" s="254"/>
      <c r="C30" s="254"/>
      <c r="D30" s="254"/>
      <c r="E30" s="254"/>
      <c r="F30" s="318"/>
      <c r="G30" s="319"/>
      <c r="H30" s="318"/>
      <c r="I30" s="257"/>
      <c r="J30" s="258"/>
      <c r="K30" s="344">
        <f>SUM(K7:K29)</f>
        <v>0</v>
      </c>
      <c r="L30" s="345">
        <f>SUM(L7:L29)</f>
        <v>0</v>
      </c>
    </row>
    <row r="31" ht="15">
      <c r="J31" s="258"/>
    </row>
    <row r="32" spans="1:12" ht="15">
      <c r="A32" s="372" t="s">
        <v>1</v>
      </c>
      <c r="B32" s="373"/>
      <c r="C32" s="373"/>
      <c r="D32" s="373"/>
      <c r="E32" s="373"/>
      <c r="F32" s="373"/>
      <c r="G32" s="374" t="s">
        <v>77</v>
      </c>
      <c r="H32" s="374" t="s">
        <v>8</v>
      </c>
      <c r="I32" s="369" t="s">
        <v>70</v>
      </c>
      <c r="J32" s="369" t="s">
        <v>58</v>
      </c>
      <c r="K32" s="381" t="s">
        <v>27</v>
      </c>
      <c r="L32" s="381" t="s">
        <v>68</v>
      </c>
    </row>
    <row r="33" spans="1:14" ht="31.5" customHeight="1" thickBot="1">
      <c r="A33" s="372"/>
      <c r="B33" s="373"/>
      <c r="C33" s="373"/>
      <c r="D33" s="373"/>
      <c r="E33" s="373"/>
      <c r="F33" s="373"/>
      <c r="G33" s="375"/>
      <c r="H33" s="375"/>
      <c r="I33" s="376"/>
      <c r="J33" s="376"/>
      <c r="K33" s="382"/>
      <c r="L33" s="382"/>
      <c r="N33" s="311" t="s">
        <v>38</v>
      </c>
    </row>
    <row r="34" spans="1:14" ht="15">
      <c r="A34" s="383" t="s">
        <v>64</v>
      </c>
      <c r="B34" s="384"/>
      <c r="C34" s="384"/>
      <c r="D34" s="384"/>
      <c r="E34" s="384"/>
      <c r="F34" s="384"/>
      <c r="G34" s="298">
        <v>34</v>
      </c>
      <c r="H34" s="320" t="s">
        <v>36</v>
      </c>
      <c r="I34" s="327"/>
      <c r="J34" s="330"/>
      <c r="K34" s="149">
        <f>G34*I34</f>
        <v>0</v>
      </c>
      <c r="L34" s="142">
        <f>K34+K34*J34</f>
        <v>0</v>
      </c>
      <c r="N34" s="311" t="s">
        <v>39</v>
      </c>
    </row>
    <row r="35" spans="1:14" ht="15.75" thickBot="1">
      <c r="A35" s="383" t="s">
        <v>65</v>
      </c>
      <c r="B35" s="384"/>
      <c r="C35" s="384"/>
      <c r="D35" s="384"/>
      <c r="E35" s="384"/>
      <c r="F35" s="384"/>
      <c r="G35" s="298">
        <v>104</v>
      </c>
      <c r="H35" s="320" t="s">
        <v>36</v>
      </c>
      <c r="I35" s="326"/>
      <c r="J35" s="328"/>
      <c r="K35" s="151">
        <f>G35*I35</f>
        <v>0</v>
      </c>
      <c r="L35" s="145">
        <f aca="true" t="shared" si="2" ref="L35:L44">K35+K35*J35</f>
        <v>0</v>
      </c>
      <c r="N35" s="311" t="s">
        <v>39</v>
      </c>
    </row>
    <row r="36" spans="9:13" ht="15">
      <c r="I36" s="311"/>
      <c r="J36" s="329"/>
      <c r="K36" s="314"/>
      <c r="L36" s="314"/>
      <c r="M36" s="312"/>
    </row>
    <row r="37" spans="1:12" ht="15">
      <c r="A37" s="372" t="s">
        <v>1</v>
      </c>
      <c r="B37" s="373"/>
      <c r="C37" s="373"/>
      <c r="D37" s="373"/>
      <c r="E37" s="373"/>
      <c r="F37" s="373"/>
      <c r="G37" s="374" t="s">
        <v>78</v>
      </c>
      <c r="H37" s="374" t="s">
        <v>8</v>
      </c>
      <c r="I37" s="369" t="s">
        <v>70</v>
      </c>
      <c r="J37" s="369" t="s">
        <v>58</v>
      </c>
      <c r="K37" s="381" t="s">
        <v>27</v>
      </c>
      <c r="L37" s="381" t="s">
        <v>68</v>
      </c>
    </row>
    <row r="38" spans="1:14" ht="33" customHeight="1" thickBot="1">
      <c r="A38" s="372"/>
      <c r="B38" s="373"/>
      <c r="C38" s="373"/>
      <c r="D38" s="373"/>
      <c r="E38" s="373"/>
      <c r="F38" s="373"/>
      <c r="G38" s="375"/>
      <c r="H38" s="375"/>
      <c r="I38" s="376"/>
      <c r="J38" s="376"/>
      <c r="K38" s="382"/>
      <c r="L38" s="382"/>
      <c r="N38" s="311" t="s">
        <v>38</v>
      </c>
    </row>
    <row r="39" spans="1:14" ht="60.75" thickBot="1">
      <c r="A39" s="389" t="s">
        <v>66</v>
      </c>
      <c r="B39" s="390"/>
      <c r="C39" s="390"/>
      <c r="D39" s="390"/>
      <c r="E39" s="390"/>
      <c r="F39" s="390"/>
      <c r="G39" s="301">
        <v>5</v>
      </c>
      <c r="H39" s="359" t="s">
        <v>134</v>
      </c>
      <c r="I39" s="348"/>
      <c r="J39" s="349"/>
      <c r="K39" s="350">
        <f>24*I39</f>
        <v>0</v>
      </c>
      <c r="L39" s="351">
        <f t="shared" si="2"/>
        <v>0</v>
      </c>
      <c r="M39" s="322"/>
      <c r="N39" s="322" t="s">
        <v>79</v>
      </c>
    </row>
    <row r="40" spans="9:13" ht="15">
      <c r="I40" s="311"/>
      <c r="J40" s="329"/>
      <c r="K40" s="314"/>
      <c r="L40" s="314"/>
      <c r="M40" s="312"/>
    </row>
    <row r="41" spans="1:12" ht="15">
      <c r="A41" s="372" t="s">
        <v>1</v>
      </c>
      <c r="B41" s="373"/>
      <c r="C41" s="373"/>
      <c r="D41" s="373"/>
      <c r="E41" s="373"/>
      <c r="F41" s="373"/>
      <c r="G41" s="374" t="s">
        <v>71</v>
      </c>
      <c r="H41" s="374" t="s">
        <v>8</v>
      </c>
      <c r="I41" s="369" t="s">
        <v>75</v>
      </c>
      <c r="J41" s="369" t="s">
        <v>58</v>
      </c>
      <c r="K41" s="381" t="s">
        <v>76</v>
      </c>
      <c r="L41" s="381" t="s">
        <v>68</v>
      </c>
    </row>
    <row r="42" spans="1:12" ht="53.25" customHeight="1" thickBot="1">
      <c r="A42" s="372"/>
      <c r="B42" s="373"/>
      <c r="C42" s="373"/>
      <c r="D42" s="373"/>
      <c r="E42" s="373"/>
      <c r="F42" s="373"/>
      <c r="G42" s="375"/>
      <c r="H42" s="375"/>
      <c r="I42" s="376"/>
      <c r="J42" s="376"/>
      <c r="K42" s="382"/>
      <c r="L42" s="382"/>
    </row>
    <row r="43" spans="1:12" ht="15">
      <c r="A43" s="383" t="s">
        <v>72</v>
      </c>
      <c r="B43" s="384"/>
      <c r="C43" s="384"/>
      <c r="D43" s="384"/>
      <c r="E43" s="384"/>
      <c r="F43" s="384"/>
      <c r="G43" s="298">
        <v>1080</v>
      </c>
      <c r="H43" s="320" t="s">
        <v>73</v>
      </c>
      <c r="I43" s="327"/>
      <c r="J43" s="152"/>
      <c r="K43" s="149">
        <f>(G43*I43)*731</f>
        <v>0</v>
      </c>
      <c r="L43" s="142">
        <f t="shared" si="2"/>
        <v>0</v>
      </c>
    </row>
    <row r="44" spans="1:12" ht="15.75" thickBot="1">
      <c r="A44" s="383" t="s">
        <v>74</v>
      </c>
      <c r="B44" s="384"/>
      <c r="C44" s="384"/>
      <c r="D44" s="384"/>
      <c r="E44" s="384"/>
      <c r="F44" s="384"/>
      <c r="G44" s="298">
        <v>20</v>
      </c>
      <c r="H44" s="320" t="s">
        <v>73</v>
      </c>
      <c r="I44" s="326"/>
      <c r="J44" s="328"/>
      <c r="K44" s="151">
        <f>(G44*I44)*731</f>
        <v>0</v>
      </c>
      <c r="L44" s="145">
        <f t="shared" si="2"/>
        <v>0</v>
      </c>
    </row>
    <row r="45" spans="1:12" ht="15.75" thickBot="1">
      <c r="A45" s="391" t="s">
        <v>69</v>
      </c>
      <c r="B45" s="392"/>
      <c r="C45" s="392"/>
      <c r="D45" s="392"/>
      <c r="E45" s="392"/>
      <c r="F45" s="392"/>
      <c r="G45" s="319"/>
      <c r="H45" s="318"/>
      <c r="I45" s="312"/>
      <c r="J45" s="329"/>
      <c r="K45" s="325">
        <f>SUM(K34:K44)</f>
        <v>0</v>
      </c>
      <c r="L45" s="325">
        <f>SUM(L34:L44)</f>
        <v>0</v>
      </c>
    </row>
    <row r="46" spans="9:12" ht="15.75" thickBot="1">
      <c r="I46" s="311"/>
      <c r="J46" s="329"/>
      <c r="K46" s="314"/>
      <c r="L46" s="314"/>
    </row>
    <row r="47" spans="1:14" ht="15.75" thickBot="1">
      <c r="A47" s="385" t="s">
        <v>133</v>
      </c>
      <c r="B47" s="386"/>
      <c r="C47" s="386"/>
      <c r="D47" s="386"/>
      <c r="E47" s="386"/>
      <c r="F47" s="386"/>
      <c r="G47" s="387"/>
      <c r="H47" s="388"/>
      <c r="I47" s="312"/>
      <c r="J47" s="329"/>
      <c r="K47" s="331">
        <f>K30+K45</f>
        <v>0</v>
      </c>
      <c r="L47" s="331">
        <f>L30+L45</f>
        <v>0</v>
      </c>
      <c r="N47" s="332"/>
    </row>
    <row r="48" spans="9:12" ht="15">
      <c r="I48" s="311"/>
      <c r="J48" s="329"/>
      <c r="K48" s="314"/>
      <c r="L48" s="314"/>
    </row>
    <row r="49" spans="1:12" ht="15">
      <c r="A49" s="340" t="s">
        <v>34</v>
      </c>
      <c r="B49" s="321" t="s">
        <v>93</v>
      </c>
      <c r="I49" s="311"/>
      <c r="J49" s="329"/>
      <c r="K49" s="314"/>
      <c r="L49" s="314"/>
    </row>
    <row r="50" spans="2:12" ht="15">
      <c r="B50" s="321" t="s">
        <v>59</v>
      </c>
      <c r="I50" s="311"/>
      <c r="J50" s="329"/>
      <c r="K50" s="314"/>
      <c r="L50" s="314"/>
    </row>
    <row r="51" spans="2:13" ht="15">
      <c r="B51" s="321"/>
      <c r="I51" s="311"/>
      <c r="J51" s="329"/>
      <c r="K51" s="314"/>
      <c r="L51" s="314"/>
      <c r="M51" s="312"/>
    </row>
    <row r="52" spans="1:13" ht="15">
      <c r="A52" s="314"/>
      <c r="F52" s="315"/>
      <c r="G52" s="316"/>
      <c r="I52" s="311"/>
      <c r="J52" s="329"/>
      <c r="K52" s="314"/>
      <c r="L52" s="314"/>
      <c r="M52" s="312"/>
    </row>
    <row r="53" spans="1:2" ht="15">
      <c r="A53" s="333"/>
      <c r="B53" s="335"/>
    </row>
    <row r="54" spans="1:2" ht="15">
      <c r="A54" s="333"/>
      <c r="B54" s="334"/>
    </row>
    <row r="55" spans="1:2" ht="15">
      <c r="A55" s="333"/>
      <c r="B55" s="335"/>
    </row>
    <row r="56" spans="1:2" ht="15">
      <c r="A56" s="333"/>
      <c r="B56" s="335"/>
    </row>
    <row r="57" spans="1:2" ht="15">
      <c r="A57" s="333"/>
      <c r="B57" s="334"/>
    </row>
    <row r="58" spans="1:2" ht="15">
      <c r="A58" s="333"/>
      <c r="B58" s="334"/>
    </row>
    <row r="59" spans="1:2" ht="15">
      <c r="A59" s="333"/>
      <c r="B59" s="334"/>
    </row>
    <row r="60" ht="15">
      <c r="B60" s="335"/>
    </row>
  </sheetData>
  <mergeCells count="39">
    <mergeCell ref="K41:K42"/>
    <mergeCell ref="L41:L42"/>
    <mergeCell ref="A43:F43"/>
    <mergeCell ref="A44:F44"/>
    <mergeCell ref="A45:F45"/>
    <mergeCell ref="I41:I42"/>
    <mergeCell ref="J41:J42"/>
    <mergeCell ref="A47:H47"/>
    <mergeCell ref="A39:F39"/>
    <mergeCell ref="A41:F42"/>
    <mergeCell ref="G41:G42"/>
    <mergeCell ref="H41:H42"/>
    <mergeCell ref="L32:L33"/>
    <mergeCell ref="A34:F34"/>
    <mergeCell ref="A35:F35"/>
    <mergeCell ref="A37:F38"/>
    <mergeCell ref="G37:G38"/>
    <mergeCell ref="H37:H38"/>
    <mergeCell ref="I37:I38"/>
    <mergeCell ref="J37:J38"/>
    <mergeCell ref="K37:K38"/>
    <mergeCell ref="L37:L38"/>
    <mergeCell ref="K32:K33"/>
    <mergeCell ref="J32:J33"/>
    <mergeCell ref="A32:F33"/>
    <mergeCell ref="G32:G33"/>
    <mergeCell ref="H32:H33"/>
    <mergeCell ref="I32:I33"/>
    <mergeCell ref="A5:A6"/>
    <mergeCell ref="B5:E5"/>
    <mergeCell ref="F5:F6"/>
    <mergeCell ref="G5:G6"/>
    <mergeCell ref="H5:H6"/>
    <mergeCell ref="A3:K3"/>
    <mergeCell ref="J5:J6"/>
    <mergeCell ref="K5:K6"/>
    <mergeCell ref="L5:L6"/>
    <mergeCell ref="N5:N6"/>
    <mergeCell ref="I5:I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10" zoomScaleNormal="110" workbookViewId="0" topLeftCell="A1">
      <selection activeCell="I1" sqref="I1"/>
    </sheetView>
  </sheetViews>
  <sheetFormatPr defaultColWidth="9.140625" defaultRowHeight="15"/>
  <cols>
    <col min="1" max="1" width="42.8515625" style="28" customWidth="1"/>
    <col min="2" max="2" width="9.8515625" style="10" bestFit="1" customWidth="1"/>
    <col min="3" max="3" width="9.7109375" style="10" bestFit="1" customWidth="1"/>
    <col min="4" max="4" width="13.00390625" style="10" customWidth="1"/>
    <col min="5" max="5" width="10.140625" style="10" bestFit="1" customWidth="1"/>
    <col min="6" max="6" width="15.00390625" style="2" customWidth="1"/>
    <col min="7" max="7" width="15.421875" style="1" customWidth="1"/>
    <col min="8" max="8" width="27.00390625" style="2" customWidth="1"/>
    <col min="9" max="9" width="19.00390625" style="0" customWidth="1"/>
    <col min="10" max="10" width="10.8515625" style="34" customWidth="1"/>
    <col min="11" max="12" width="14.00390625" style="0" customWidth="1"/>
    <col min="13" max="13" width="2.140625" style="1" customWidth="1"/>
    <col min="14" max="14" width="32.421875" style="0" customWidth="1"/>
  </cols>
  <sheetData>
    <row r="1" spans="1:11" s="311" customFormat="1" ht="15">
      <c r="A1" s="352"/>
      <c r="B1" s="317"/>
      <c r="C1" s="317"/>
      <c r="D1" s="317"/>
      <c r="E1" s="317"/>
      <c r="F1" s="313"/>
      <c r="G1" s="312"/>
      <c r="H1" s="313"/>
      <c r="I1" s="314" t="s">
        <v>141</v>
      </c>
      <c r="J1" s="314"/>
      <c r="K1" s="314"/>
    </row>
    <row r="2" spans="1:11" s="311" customFormat="1" ht="15">
      <c r="A2" s="352"/>
      <c r="B2" s="317"/>
      <c r="C2" s="317"/>
      <c r="D2" s="317"/>
      <c r="E2" s="317"/>
      <c r="F2" s="313"/>
      <c r="G2" s="312"/>
      <c r="H2" s="313"/>
      <c r="I2" s="329"/>
      <c r="J2" s="314"/>
      <c r="K2" s="314"/>
    </row>
    <row r="3" spans="1:11" s="311" customFormat="1" ht="15.75">
      <c r="A3" s="362" t="s">
        <v>142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ht="15">
      <c r="M4"/>
    </row>
    <row r="5" spans="1:14" ht="25.5" customHeight="1">
      <c r="A5" s="377" t="s">
        <v>25</v>
      </c>
      <c r="B5" s="378" t="s">
        <v>24</v>
      </c>
      <c r="C5" s="378"/>
      <c r="D5" s="378"/>
      <c r="E5" s="378"/>
      <c r="F5" s="379" t="s">
        <v>60</v>
      </c>
      <c r="G5" s="374" t="s">
        <v>61</v>
      </c>
      <c r="H5" s="380" t="s">
        <v>26</v>
      </c>
      <c r="I5" s="369" t="s">
        <v>57</v>
      </c>
      <c r="J5" s="369" t="s">
        <v>58</v>
      </c>
      <c r="K5" s="381" t="s">
        <v>62</v>
      </c>
      <c r="L5" s="381" t="s">
        <v>63</v>
      </c>
      <c r="N5" s="369" t="s">
        <v>35</v>
      </c>
    </row>
    <row r="6" spans="1:14" ht="33.75" customHeight="1" thickBot="1">
      <c r="A6" s="377"/>
      <c r="B6" s="9" t="s">
        <v>11</v>
      </c>
      <c r="C6" s="9" t="s">
        <v>12</v>
      </c>
      <c r="D6" s="9" t="s">
        <v>9</v>
      </c>
      <c r="E6" s="9" t="s">
        <v>18</v>
      </c>
      <c r="F6" s="379"/>
      <c r="G6" s="374"/>
      <c r="H6" s="380"/>
      <c r="I6" s="369"/>
      <c r="J6" s="369"/>
      <c r="K6" s="382"/>
      <c r="L6" s="382"/>
      <c r="N6" s="369"/>
    </row>
    <row r="7" spans="1:14" ht="15">
      <c r="A7" s="283" t="s">
        <v>4</v>
      </c>
      <c r="B7" s="287" t="s">
        <v>31</v>
      </c>
      <c r="C7" s="287" t="s">
        <v>31</v>
      </c>
      <c r="D7" s="287" t="s">
        <v>31</v>
      </c>
      <c r="E7" s="287" t="s">
        <v>31</v>
      </c>
      <c r="F7" s="288" t="s">
        <v>31</v>
      </c>
      <c r="G7" s="300">
        <v>141000</v>
      </c>
      <c r="H7" s="19" t="s">
        <v>0</v>
      </c>
      <c r="I7" s="43"/>
      <c r="J7" s="42"/>
      <c r="K7" s="149">
        <f>G7*I7</f>
        <v>0</v>
      </c>
      <c r="L7" s="142">
        <f>K7+K7*J7</f>
        <v>0</v>
      </c>
      <c r="N7" s="48"/>
    </row>
    <row r="8" spans="1:14" ht="15">
      <c r="A8" s="283" t="s">
        <v>2</v>
      </c>
      <c r="B8" s="287"/>
      <c r="C8" s="287">
        <v>4</v>
      </c>
      <c r="D8" s="287">
        <v>20</v>
      </c>
      <c r="E8" s="287"/>
      <c r="F8" s="288">
        <v>2</v>
      </c>
      <c r="G8" s="299">
        <v>8</v>
      </c>
      <c r="H8" s="19" t="s">
        <v>0</v>
      </c>
      <c r="I8" s="44"/>
      <c r="J8" s="38"/>
      <c r="K8" s="150">
        <f aca="true" t="shared" si="0" ref="K8:K19">G8*I8</f>
        <v>0</v>
      </c>
      <c r="L8" s="143">
        <f aca="true" t="shared" si="1" ref="L8:L19">K8+K8*J8</f>
        <v>0</v>
      </c>
      <c r="N8" s="49"/>
    </row>
    <row r="9" spans="1:14" ht="15">
      <c r="A9" s="283" t="s">
        <v>3</v>
      </c>
      <c r="B9" s="287"/>
      <c r="C9" s="287">
        <v>3</v>
      </c>
      <c r="D9" s="287"/>
      <c r="E9" s="287" t="s">
        <v>17</v>
      </c>
      <c r="F9" s="288">
        <v>9</v>
      </c>
      <c r="G9" s="299">
        <v>27</v>
      </c>
      <c r="H9" s="19" t="s">
        <v>0</v>
      </c>
      <c r="I9" s="45"/>
      <c r="J9" s="39"/>
      <c r="K9" s="150">
        <f t="shared" si="0"/>
        <v>0</v>
      </c>
      <c r="L9" s="143">
        <f t="shared" si="1"/>
        <v>0</v>
      </c>
      <c r="N9" s="49"/>
    </row>
    <row r="10" spans="1:14" s="25" customFormat="1" ht="32.25" customHeight="1">
      <c r="A10" s="295" t="s">
        <v>45</v>
      </c>
      <c r="B10" s="296"/>
      <c r="C10" s="296">
        <v>0.6</v>
      </c>
      <c r="D10" s="296">
        <v>2</v>
      </c>
      <c r="E10" s="296" t="s">
        <v>17</v>
      </c>
      <c r="F10" s="292">
        <v>400</v>
      </c>
      <c r="G10" s="301">
        <v>240</v>
      </c>
      <c r="H10" s="23" t="s">
        <v>0</v>
      </c>
      <c r="I10" s="45"/>
      <c r="J10" s="39"/>
      <c r="K10" s="150">
        <f t="shared" si="0"/>
        <v>0</v>
      </c>
      <c r="L10" s="143">
        <f t="shared" si="1"/>
        <v>0</v>
      </c>
      <c r="M10" s="21"/>
      <c r="N10" s="50"/>
    </row>
    <row r="11" spans="1:14" ht="15">
      <c r="A11" s="283" t="s">
        <v>46</v>
      </c>
      <c r="B11" s="287"/>
      <c r="C11" s="287">
        <v>2.9</v>
      </c>
      <c r="D11" s="287"/>
      <c r="E11" s="287" t="s">
        <v>17</v>
      </c>
      <c r="F11" s="288">
        <v>2</v>
      </c>
      <c r="G11" s="299">
        <v>5.8</v>
      </c>
      <c r="H11" s="19" t="s">
        <v>0</v>
      </c>
      <c r="I11" s="46"/>
      <c r="J11" s="38"/>
      <c r="K11" s="150">
        <f t="shared" si="0"/>
        <v>0</v>
      </c>
      <c r="L11" s="143">
        <f t="shared" si="1"/>
        <v>0</v>
      </c>
      <c r="N11" s="49"/>
    </row>
    <row r="12" spans="1:14" ht="15">
      <c r="A12" s="286" t="s">
        <v>47</v>
      </c>
      <c r="B12" s="287">
        <v>5.8</v>
      </c>
      <c r="C12" s="287"/>
      <c r="D12" s="287">
        <v>20</v>
      </c>
      <c r="E12" s="287">
        <v>200</v>
      </c>
      <c r="F12" s="288">
        <v>2</v>
      </c>
      <c r="G12" s="299">
        <v>4.3</v>
      </c>
      <c r="H12" s="19" t="s">
        <v>10</v>
      </c>
      <c r="I12" s="46"/>
      <c r="J12" s="38"/>
      <c r="K12" s="150">
        <f t="shared" si="0"/>
        <v>0</v>
      </c>
      <c r="L12" s="143">
        <f t="shared" si="1"/>
        <v>0</v>
      </c>
      <c r="N12" s="49"/>
    </row>
    <row r="13" spans="1:14" ht="15">
      <c r="A13" s="283" t="s">
        <v>29</v>
      </c>
      <c r="B13" s="287"/>
      <c r="C13" s="287">
        <v>7.5</v>
      </c>
      <c r="D13" s="287">
        <v>10</v>
      </c>
      <c r="E13" s="287"/>
      <c r="F13" s="288">
        <v>15</v>
      </c>
      <c r="G13" s="299">
        <v>112.5</v>
      </c>
      <c r="H13" s="19" t="s">
        <v>0</v>
      </c>
      <c r="I13" s="46"/>
      <c r="J13" s="38"/>
      <c r="K13" s="150">
        <f t="shared" si="0"/>
        <v>0</v>
      </c>
      <c r="L13" s="143">
        <f t="shared" si="1"/>
        <v>0</v>
      </c>
      <c r="N13" s="49"/>
    </row>
    <row r="14" spans="1:14" ht="15">
      <c r="A14" s="283" t="s">
        <v>5</v>
      </c>
      <c r="B14" s="287"/>
      <c r="C14" s="287">
        <v>7.5</v>
      </c>
      <c r="D14" s="287">
        <v>10</v>
      </c>
      <c r="E14" s="287"/>
      <c r="F14" s="288">
        <v>48</v>
      </c>
      <c r="G14" s="299">
        <v>360</v>
      </c>
      <c r="H14" s="19" t="s">
        <v>0</v>
      </c>
      <c r="I14" s="46"/>
      <c r="J14" s="38"/>
      <c r="K14" s="150">
        <f t="shared" si="0"/>
        <v>0</v>
      </c>
      <c r="L14" s="143">
        <f t="shared" si="1"/>
        <v>0</v>
      </c>
      <c r="N14" s="49"/>
    </row>
    <row r="15" spans="1:14" ht="15">
      <c r="A15" s="283" t="s">
        <v>6</v>
      </c>
      <c r="B15" s="287"/>
      <c r="C15" s="287">
        <v>10</v>
      </c>
      <c r="D15" s="287"/>
      <c r="E15" s="287"/>
      <c r="F15" s="288">
        <v>8</v>
      </c>
      <c r="G15" s="299">
        <v>80</v>
      </c>
      <c r="H15" s="19" t="s">
        <v>0</v>
      </c>
      <c r="I15" s="46"/>
      <c r="J15" s="38"/>
      <c r="K15" s="150">
        <f t="shared" si="0"/>
        <v>0</v>
      </c>
      <c r="L15" s="143">
        <f t="shared" si="1"/>
        <v>0</v>
      </c>
      <c r="N15" s="49"/>
    </row>
    <row r="16" spans="1:14" s="3" customFormat="1" ht="15">
      <c r="A16" s="286" t="s">
        <v>6</v>
      </c>
      <c r="B16" s="289"/>
      <c r="C16" s="289">
        <v>20</v>
      </c>
      <c r="D16" s="289"/>
      <c r="E16" s="289"/>
      <c r="F16" s="290">
        <v>2</v>
      </c>
      <c r="G16" s="299">
        <v>40</v>
      </c>
      <c r="H16" s="20" t="s">
        <v>0</v>
      </c>
      <c r="I16" s="46"/>
      <c r="J16" s="38"/>
      <c r="K16" s="150">
        <f t="shared" si="0"/>
        <v>0</v>
      </c>
      <c r="L16" s="143">
        <f t="shared" si="1"/>
        <v>0</v>
      </c>
      <c r="M16" s="7"/>
      <c r="N16" s="49"/>
    </row>
    <row r="17" spans="1:14" ht="15">
      <c r="A17" s="283" t="s">
        <v>48</v>
      </c>
      <c r="B17" s="287"/>
      <c r="C17" s="287">
        <v>20</v>
      </c>
      <c r="D17" s="287"/>
      <c r="E17" s="287"/>
      <c r="F17" s="288">
        <v>1</v>
      </c>
      <c r="G17" s="299">
        <v>20</v>
      </c>
      <c r="H17" s="19" t="s">
        <v>0</v>
      </c>
      <c r="I17" s="46"/>
      <c r="J17" s="38"/>
      <c r="K17" s="150">
        <f t="shared" si="0"/>
        <v>0</v>
      </c>
      <c r="L17" s="143">
        <f t="shared" si="1"/>
        <v>0</v>
      </c>
      <c r="N17" s="49"/>
    </row>
    <row r="18" spans="1:14" ht="15">
      <c r="A18" s="283" t="s">
        <v>7</v>
      </c>
      <c r="B18" s="287"/>
      <c r="C18" s="287">
        <v>11.8</v>
      </c>
      <c r="D18" s="287"/>
      <c r="E18" s="287"/>
      <c r="F18" s="288">
        <v>1</v>
      </c>
      <c r="G18" s="299">
        <v>11.8</v>
      </c>
      <c r="H18" s="19" t="s">
        <v>0</v>
      </c>
      <c r="I18" s="46"/>
      <c r="J18" s="38"/>
      <c r="K18" s="150">
        <f t="shared" si="0"/>
        <v>0</v>
      </c>
      <c r="L18" s="143">
        <f t="shared" si="1"/>
        <v>0</v>
      </c>
      <c r="N18" s="49"/>
    </row>
    <row r="19" spans="1:14" ht="15.75" thickBot="1">
      <c r="A19" s="283" t="s">
        <v>7</v>
      </c>
      <c r="B19" s="287"/>
      <c r="C19" s="287">
        <v>0.2</v>
      </c>
      <c r="D19" s="287"/>
      <c r="E19" s="287"/>
      <c r="F19" s="288">
        <v>3</v>
      </c>
      <c r="G19" s="299">
        <v>0.6000000000000001</v>
      </c>
      <c r="H19" s="19" t="s">
        <v>0</v>
      </c>
      <c r="I19" s="47"/>
      <c r="J19" s="40"/>
      <c r="K19" s="151">
        <f t="shared" si="0"/>
        <v>0</v>
      </c>
      <c r="L19" s="145">
        <f t="shared" si="1"/>
        <v>0</v>
      </c>
      <c r="N19" s="51"/>
    </row>
    <row r="20" spans="1:12" ht="15.75" thickBot="1">
      <c r="A20" s="12" t="s">
        <v>67</v>
      </c>
      <c r="B20" s="13"/>
      <c r="C20" s="13"/>
      <c r="D20" s="13"/>
      <c r="E20" s="13"/>
      <c r="F20" s="14"/>
      <c r="G20" s="15"/>
      <c r="H20" s="14"/>
      <c r="I20" s="1"/>
      <c r="K20" s="36">
        <f>SUM(K7:K19)</f>
        <v>0</v>
      </c>
      <c r="L20" s="36">
        <f>SUM(L7:L19)</f>
        <v>0</v>
      </c>
    </row>
    <row r="22" spans="1:14" ht="15" customHeight="1">
      <c r="A22" s="372" t="s">
        <v>1</v>
      </c>
      <c r="B22" s="373"/>
      <c r="C22" s="373"/>
      <c r="D22" s="373"/>
      <c r="E22" s="373"/>
      <c r="F22" s="373"/>
      <c r="G22" s="374" t="s">
        <v>77</v>
      </c>
      <c r="H22" s="374" t="s">
        <v>8</v>
      </c>
      <c r="I22" s="376" t="s">
        <v>70</v>
      </c>
      <c r="J22" s="369" t="s">
        <v>58</v>
      </c>
      <c r="K22" s="381" t="s">
        <v>27</v>
      </c>
      <c r="L22" s="381" t="s">
        <v>68</v>
      </c>
      <c r="M22" s="278"/>
      <c r="N22" s="278"/>
    </row>
    <row r="23" spans="1:14" ht="36" customHeight="1" thickBot="1">
      <c r="A23" s="372"/>
      <c r="B23" s="373"/>
      <c r="C23" s="373"/>
      <c r="D23" s="373"/>
      <c r="E23" s="373"/>
      <c r="F23" s="373"/>
      <c r="G23" s="375"/>
      <c r="H23" s="375"/>
      <c r="I23" s="396"/>
      <c r="J23" s="376"/>
      <c r="K23" s="382"/>
      <c r="L23" s="382"/>
      <c r="M23" s="278"/>
      <c r="N23" s="278" t="s">
        <v>38</v>
      </c>
    </row>
    <row r="24" spans="1:14" ht="15">
      <c r="A24" s="383" t="s">
        <v>64</v>
      </c>
      <c r="B24" s="384"/>
      <c r="C24" s="384"/>
      <c r="D24" s="384"/>
      <c r="E24" s="384"/>
      <c r="F24" s="384"/>
      <c r="G24" s="298">
        <v>48</v>
      </c>
      <c r="H24" s="291" t="s">
        <v>36</v>
      </c>
      <c r="I24" s="327"/>
      <c r="J24" s="152"/>
      <c r="K24" s="141">
        <f>G24*I24</f>
        <v>0</v>
      </c>
      <c r="L24" s="142">
        <f>K24+K24*J24</f>
        <v>0</v>
      </c>
      <c r="M24" s="278"/>
      <c r="N24" s="278" t="s">
        <v>39</v>
      </c>
    </row>
    <row r="25" spans="1:14" ht="15.75" customHeight="1" thickBot="1">
      <c r="A25" s="383" t="s">
        <v>65</v>
      </c>
      <c r="B25" s="384"/>
      <c r="C25" s="384"/>
      <c r="D25" s="384"/>
      <c r="E25" s="384"/>
      <c r="F25" s="384"/>
      <c r="G25" s="298">
        <v>4</v>
      </c>
      <c r="H25" s="291" t="s">
        <v>36</v>
      </c>
      <c r="I25" s="326"/>
      <c r="J25" s="153"/>
      <c r="K25" s="144">
        <f>G25*I25</f>
        <v>0</v>
      </c>
      <c r="L25" s="145">
        <f>K25+K25*J25</f>
        <v>0</v>
      </c>
      <c r="M25" s="278"/>
      <c r="N25" s="278" t="s">
        <v>39</v>
      </c>
    </row>
    <row r="26" spans="1:14" ht="15">
      <c r="A26" s="297"/>
      <c r="B26" s="282"/>
      <c r="C26" s="282"/>
      <c r="D26" s="282"/>
      <c r="E26" s="282"/>
      <c r="F26" s="280"/>
      <c r="G26" s="279"/>
      <c r="H26" s="280"/>
      <c r="I26" s="311"/>
      <c r="J26" s="307"/>
      <c r="K26" s="281"/>
      <c r="L26" s="281"/>
      <c r="M26" s="279"/>
      <c r="N26" s="278"/>
    </row>
    <row r="27" spans="1:14" ht="15" customHeight="1">
      <c r="A27" s="372" t="s">
        <v>1</v>
      </c>
      <c r="B27" s="373"/>
      <c r="C27" s="373"/>
      <c r="D27" s="373"/>
      <c r="E27" s="373"/>
      <c r="F27" s="373"/>
      <c r="G27" s="374" t="s">
        <v>78</v>
      </c>
      <c r="H27" s="374" t="s">
        <v>8</v>
      </c>
      <c r="I27" s="369" t="s">
        <v>70</v>
      </c>
      <c r="J27" s="369" t="s">
        <v>58</v>
      </c>
      <c r="K27" s="381" t="s">
        <v>27</v>
      </c>
      <c r="L27" s="381" t="s">
        <v>68</v>
      </c>
      <c r="M27" s="278"/>
      <c r="N27" s="278"/>
    </row>
    <row r="28" spans="1:14" ht="35.25" customHeight="1" thickBot="1">
      <c r="A28" s="372"/>
      <c r="B28" s="373"/>
      <c r="C28" s="373"/>
      <c r="D28" s="373"/>
      <c r="E28" s="373"/>
      <c r="F28" s="373"/>
      <c r="G28" s="375"/>
      <c r="H28" s="375"/>
      <c r="I28" s="376"/>
      <c r="J28" s="376"/>
      <c r="K28" s="382"/>
      <c r="L28" s="382"/>
      <c r="M28" s="278"/>
      <c r="N28" s="278" t="s">
        <v>38</v>
      </c>
    </row>
    <row r="29" spans="1:14" ht="30.75" customHeight="1" thickBot="1">
      <c r="A29" s="389" t="s">
        <v>66</v>
      </c>
      <c r="B29" s="390"/>
      <c r="C29" s="390"/>
      <c r="D29" s="390"/>
      <c r="E29" s="390"/>
      <c r="F29" s="390"/>
      <c r="G29" s="301">
        <v>2</v>
      </c>
      <c r="H29" s="302" t="s">
        <v>128</v>
      </c>
      <c r="I29" s="146"/>
      <c r="J29" s="154"/>
      <c r="K29" s="147">
        <f>24*I29</f>
        <v>0</v>
      </c>
      <c r="L29" s="148">
        <f>K29+K29*J29</f>
        <v>0</v>
      </c>
      <c r="M29" s="294"/>
      <c r="N29" s="294" t="s">
        <v>79</v>
      </c>
    </row>
    <row r="30" spans="1:14" ht="15">
      <c r="A30" s="297"/>
      <c r="B30" s="282"/>
      <c r="C30" s="282"/>
      <c r="D30" s="282"/>
      <c r="E30" s="282"/>
      <c r="F30" s="280"/>
      <c r="G30" s="279"/>
      <c r="H30" s="280"/>
      <c r="I30" s="311"/>
      <c r="J30" s="307"/>
      <c r="K30" s="281"/>
      <c r="L30" s="281"/>
      <c r="M30" s="279"/>
      <c r="N30" s="278"/>
    </row>
    <row r="31" spans="1:14" ht="15" customHeight="1">
      <c r="A31" s="372" t="s">
        <v>1</v>
      </c>
      <c r="B31" s="373"/>
      <c r="C31" s="373"/>
      <c r="D31" s="373"/>
      <c r="E31" s="373"/>
      <c r="F31" s="373"/>
      <c r="G31" s="374" t="s">
        <v>71</v>
      </c>
      <c r="H31" s="374" t="s">
        <v>8</v>
      </c>
      <c r="I31" s="369" t="s">
        <v>75</v>
      </c>
      <c r="J31" s="369" t="s">
        <v>58</v>
      </c>
      <c r="K31" s="381" t="s">
        <v>76</v>
      </c>
      <c r="L31" s="381" t="s">
        <v>68</v>
      </c>
      <c r="M31" s="278"/>
      <c r="N31" s="278"/>
    </row>
    <row r="32" spans="1:14" ht="52.5" customHeight="1" thickBot="1">
      <c r="A32" s="372"/>
      <c r="B32" s="373"/>
      <c r="C32" s="373"/>
      <c r="D32" s="373"/>
      <c r="E32" s="373"/>
      <c r="F32" s="373"/>
      <c r="G32" s="375"/>
      <c r="H32" s="375"/>
      <c r="I32" s="376"/>
      <c r="J32" s="376"/>
      <c r="K32" s="382"/>
      <c r="L32" s="382"/>
      <c r="M32" s="278"/>
      <c r="N32" s="278"/>
    </row>
    <row r="33" spans="1:14" ht="15">
      <c r="A33" s="383" t="s">
        <v>72</v>
      </c>
      <c r="B33" s="384"/>
      <c r="C33" s="384"/>
      <c r="D33" s="384"/>
      <c r="E33" s="384"/>
      <c r="F33" s="384"/>
      <c r="G33" s="298">
        <v>41</v>
      </c>
      <c r="H33" s="291" t="s">
        <v>73</v>
      </c>
      <c r="I33" s="327"/>
      <c r="J33" s="152"/>
      <c r="K33" s="141">
        <f>(G33*I33)*731</f>
        <v>0</v>
      </c>
      <c r="L33" s="142">
        <f>K33+K33*J33</f>
        <v>0</v>
      </c>
      <c r="M33" s="278"/>
      <c r="N33" s="278"/>
    </row>
    <row r="34" spans="1:14" ht="15">
      <c r="A34" s="393" t="s">
        <v>86</v>
      </c>
      <c r="B34" s="394"/>
      <c r="C34" s="394"/>
      <c r="D34" s="394"/>
      <c r="E34" s="394"/>
      <c r="F34" s="395"/>
      <c r="G34" s="298">
        <v>37</v>
      </c>
      <c r="H34" s="291" t="s">
        <v>73</v>
      </c>
      <c r="I34" s="228"/>
      <c r="J34" s="305"/>
      <c r="K34" s="304">
        <f aca="true" t="shared" si="2" ref="K34:K35">(G34*I34)*731</f>
        <v>0</v>
      </c>
      <c r="L34" s="143">
        <f aca="true" t="shared" si="3" ref="L34:L35">K34+K34*J34</f>
        <v>0</v>
      </c>
      <c r="M34" s="278"/>
      <c r="N34" s="278"/>
    </row>
    <row r="35" spans="1:14" ht="15.75" thickBot="1">
      <c r="A35" s="383" t="s">
        <v>74</v>
      </c>
      <c r="B35" s="384"/>
      <c r="C35" s="384"/>
      <c r="D35" s="384"/>
      <c r="E35" s="384"/>
      <c r="F35" s="384"/>
      <c r="G35" s="298">
        <v>7</v>
      </c>
      <c r="H35" s="291" t="s">
        <v>73</v>
      </c>
      <c r="I35" s="326"/>
      <c r="J35" s="306"/>
      <c r="K35" s="144">
        <f t="shared" si="2"/>
        <v>0</v>
      </c>
      <c r="L35" s="145">
        <f t="shared" si="3"/>
        <v>0</v>
      </c>
      <c r="M35" s="278"/>
      <c r="N35" s="278"/>
    </row>
    <row r="36" spans="1:14" ht="15.75" thickBot="1">
      <c r="A36" s="391" t="s">
        <v>69</v>
      </c>
      <c r="B36" s="392"/>
      <c r="C36" s="392"/>
      <c r="D36" s="392"/>
      <c r="E36" s="392"/>
      <c r="F36" s="392"/>
      <c r="G36" s="285"/>
      <c r="H36" s="284"/>
      <c r="I36" s="279"/>
      <c r="J36" s="307"/>
      <c r="K36" s="303">
        <f>SUM(K24:K35)</f>
        <v>0</v>
      </c>
      <c r="L36" s="303">
        <f>SUM(L24:L35)</f>
        <v>0</v>
      </c>
      <c r="M36" s="278"/>
      <c r="N36" s="278"/>
    </row>
    <row r="37" spans="1:14" ht="15.75" thickBot="1">
      <c r="A37" s="297"/>
      <c r="B37" s="282"/>
      <c r="C37" s="282"/>
      <c r="D37" s="282"/>
      <c r="E37" s="282"/>
      <c r="F37" s="280"/>
      <c r="G37" s="279"/>
      <c r="H37" s="280"/>
      <c r="I37" s="278"/>
      <c r="J37" s="307"/>
      <c r="K37" s="281"/>
      <c r="L37" s="281"/>
      <c r="M37" s="278"/>
      <c r="N37" s="278"/>
    </row>
    <row r="38" spans="1:14" ht="15.75" thickBot="1">
      <c r="A38" s="385" t="s">
        <v>129</v>
      </c>
      <c r="B38" s="386"/>
      <c r="C38" s="386"/>
      <c r="D38" s="386"/>
      <c r="E38" s="386"/>
      <c r="F38" s="386"/>
      <c r="G38" s="387"/>
      <c r="H38" s="388"/>
      <c r="I38" s="279"/>
      <c r="J38" s="307"/>
      <c r="K38" s="309">
        <f>K20+K36</f>
        <v>0</v>
      </c>
      <c r="L38" s="309">
        <f>L20+L36</f>
        <v>0</v>
      </c>
      <c r="M38" s="278"/>
      <c r="N38" s="310"/>
    </row>
    <row r="39" spans="1:14" ht="15">
      <c r="A39" s="297"/>
      <c r="B39" s="282"/>
      <c r="C39" s="282"/>
      <c r="D39" s="282"/>
      <c r="E39" s="282"/>
      <c r="F39" s="280"/>
      <c r="G39" s="279"/>
      <c r="H39" s="280"/>
      <c r="I39" s="278"/>
      <c r="J39" s="307"/>
      <c r="K39" s="281"/>
      <c r="L39" s="281"/>
      <c r="M39" s="278"/>
      <c r="N39" s="278"/>
    </row>
    <row r="40" spans="1:14" ht="15">
      <c r="A40" s="297" t="s">
        <v>34</v>
      </c>
      <c r="B40" s="293" t="s">
        <v>93</v>
      </c>
      <c r="C40" s="282"/>
      <c r="D40" s="282"/>
      <c r="E40" s="282"/>
      <c r="F40" s="280"/>
      <c r="G40" s="279"/>
      <c r="H40" s="280"/>
      <c r="I40" s="278"/>
      <c r="J40" s="308"/>
      <c r="K40" s="281"/>
      <c r="L40" s="281"/>
      <c r="M40" s="279"/>
      <c r="N40" s="278"/>
    </row>
    <row r="41" spans="1:14" ht="15">
      <c r="A41" s="297"/>
      <c r="B41" s="293" t="s">
        <v>59</v>
      </c>
      <c r="C41" s="282"/>
      <c r="D41" s="282"/>
      <c r="E41" s="282"/>
      <c r="F41" s="280"/>
      <c r="G41" s="279"/>
      <c r="H41" s="280"/>
      <c r="I41" s="278"/>
      <c r="J41" s="308"/>
      <c r="K41" s="281"/>
      <c r="L41" s="281"/>
      <c r="M41" s="279"/>
      <c r="N41" s="278"/>
    </row>
    <row r="42" spans="1:14" ht="15">
      <c r="A42" s="297"/>
      <c r="B42" s="293"/>
      <c r="C42" s="282"/>
      <c r="D42" s="282"/>
      <c r="E42" s="282"/>
      <c r="F42" s="280"/>
      <c r="G42" s="279"/>
      <c r="H42" s="280"/>
      <c r="I42" s="278"/>
      <c r="J42" s="308"/>
      <c r="K42" s="281"/>
      <c r="L42" s="281"/>
      <c r="M42" s="279"/>
      <c r="N42" s="278"/>
    </row>
  </sheetData>
  <mergeCells count="40">
    <mergeCell ref="N5:N6"/>
    <mergeCell ref="A5:A6"/>
    <mergeCell ref="B5:E5"/>
    <mergeCell ref="F5:F6"/>
    <mergeCell ref="G5:G6"/>
    <mergeCell ref="H5:H6"/>
    <mergeCell ref="I5:I6"/>
    <mergeCell ref="L5:L6"/>
    <mergeCell ref="J5:J6"/>
    <mergeCell ref="L22:L23"/>
    <mergeCell ref="A24:F24"/>
    <mergeCell ref="A25:F25"/>
    <mergeCell ref="A29:F29"/>
    <mergeCell ref="A22:F23"/>
    <mergeCell ref="G22:G23"/>
    <mergeCell ref="H22:H23"/>
    <mergeCell ref="I22:I23"/>
    <mergeCell ref="J22:J23"/>
    <mergeCell ref="K22:K23"/>
    <mergeCell ref="A27:F28"/>
    <mergeCell ref="L27:L28"/>
    <mergeCell ref="A38:H38"/>
    <mergeCell ref="K31:K32"/>
    <mergeCell ref="L31:L32"/>
    <mergeCell ref="G27:G28"/>
    <mergeCell ref="H27:H28"/>
    <mergeCell ref="I27:I28"/>
    <mergeCell ref="J27:J28"/>
    <mergeCell ref="K27:K28"/>
    <mergeCell ref="A31:F32"/>
    <mergeCell ref="G31:G32"/>
    <mergeCell ref="H31:H32"/>
    <mergeCell ref="I31:I32"/>
    <mergeCell ref="J31:J32"/>
    <mergeCell ref="A3:K3"/>
    <mergeCell ref="A33:F33"/>
    <mergeCell ref="A34:F34"/>
    <mergeCell ref="A35:F35"/>
    <mergeCell ref="A36:F36"/>
    <mergeCell ref="K5:K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1" sqref="A1:XFD3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1.140625" style="2" customWidth="1"/>
    <col min="7" max="7" width="15.421875" style="1" customWidth="1"/>
    <col min="8" max="8" width="24.8515625" style="2" customWidth="1"/>
    <col min="9" max="9" width="19.00390625" style="0" customWidth="1"/>
    <col min="10" max="10" width="11.00390625" style="60" customWidth="1"/>
    <col min="11" max="12" width="14.00390625" style="3" customWidth="1"/>
    <col min="13" max="13" width="2.00390625" style="1" customWidth="1"/>
    <col min="14" max="14" width="36.71093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141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3" ht="15.75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/>
    </row>
    <row r="4" ht="14.25" customHeight="1">
      <c r="M4"/>
    </row>
    <row r="5" spans="1:14" ht="15" customHeight="1">
      <c r="A5" s="377" t="s">
        <v>25</v>
      </c>
      <c r="B5" s="378" t="s">
        <v>24</v>
      </c>
      <c r="C5" s="378"/>
      <c r="D5" s="378"/>
      <c r="E5" s="378"/>
      <c r="F5" s="379" t="s">
        <v>60</v>
      </c>
      <c r="G5" s="374" t="s">
        <v>61</v>
      </c>
      <c r="H5" s="380" t="s">
        <v>26</v>
      </c>
      <c r="I5" s="369" t="s">
        <v>57</v>
      </c>
      <c r="J5" s="369" t="s">
        <v>58</v>
      </c>
      <c r="K5" s="381" t="s">
        <v>62</v>
      </c>
      <c r="L5" s="381" t="s">
        <v>63</v>
      </c>
      <c r="M5" s="229"/>
      <c r="N5" s="369" t="s">
        <v>35</v>
      </c>
    </row>
    <row r="6" spans="1:14" ht="45.75" thickBot="1">
      <c r="A6" s="377"/>
      <c r="B6" s="232" t="s">
        <v>11</v>
      </c>
      <c r="C6" s="232" t="s">
        <v>12</v>
      </c>
      <c r="D6" s="232" t="s">
        <v>9</v>
      </c>
      <c r="E6" s="232" t="s">
        <v>18</v>
      </c>
      <c r="F6" s="379"/>
      <c r="G6" s="374"/>
      <c r="H6" s="380"/>
      <c r="I6" s="376"/>
      <c r="J6" s="376"/>
      <c r="K6" s="382"/>
      <c r="L6" s="382"/>
      <c r="M6" s="229"/>
      <c r="N6" s="369"/>
    </row>
    <row r="7" spans="1:14" ht="15">
      <c r="A7" s="234" t="s">
        <v>4</v>
      </c>
      <c r="B7" s="235" t="s">
        <v>31</v>
      </c>
      <c r="C7" s="235" t="s">
        <v>31</v>
      </c>
      <c r="D7" s="235" t="s">
        <v>31</v>
      </c>
      <c r="E7" s="235" t="s">
        <v>31</v>
      </c>
      <c r="F7" s="236" t="s">
        <v>31</v>
      </c>
      <c r="G7" s="237">
        <v>300000</v>
      </c>
      <c r="H7" s="238" t="s">
        <v>0</v>
      </c>
      <c r="I7" s="239"/>
      <c r="J7" s="240"/>
      <c r="K7" s="141">
        <f>G7*I7</f>
        <v>0</v>
      </c>
      <c r="L7" s="142">
        <f>K7+K7*J7</f>
        <v>0</v>
      </c>
      <c r="M7" s="229"/>
      <c r="N7" s="242"/>
    </row>
    <row r="8" spans="1:14" ht="15">
      <c r="A8" s="234" t="s">
        <v>3</v>
      </c>
      <c r="B8" s="235"/>
      <c r="C8" s="235">
        <v>0.6</v>
      </c>
      <c r="D8" s="235">
        <v>2</v>
      </c>
      <c r="E8" s="235" t="s">
        <v>17</v>
      </c>
      <c r="F8" s="236">
        <v>440</v>
      </c>
      <c r="G8" s="237">
        <v>264</v>
      </c>
      <c r="H8" s="238" t="s">
        <v>0</v>
      </c>
      <c r="I8" s="243"/>
      <c r="J8" s="244"/>
      <c r="K8" s="241">
        <f aca="true" t="shared" si="0" ref="K8:K18">G8*I8</f>
        <v>0</v>
      </c>
      <c r="L8" s="143">
        <f aca="true" t="shared" si="1" ref="L8:L18">K8+K8*J8</f>
        <v>0</v>
      </c>
      <c r="M8" s="229"/>
      <c r="N8" s="245"/>
    </row>
    <row r="9" spans="1:14" ht="15">
      <c r="A9" s="234" t="s">
        <v>3</v>
      </c>
      <c r="B9" s="235"/>
      <c r="C9" s="235">
        <v>2.9</v>
      </c>
      <c r="D9" s="235">
        <v>10</v>
      </c>
      <c r="E9" s="235" t="s">
        <v>17</v>
      </c>
      <c r="F9" s="236">
        <v>3</v>
      </c>
      <c r="G9" s="237">
        <v>8.7</v>
      </c>
      <c r="H9" s="238" t="s">
        <v>0</v>
      </c>
      <c r="I9" s="243"/>
      <c r="J9" s="244"/>
      <c r="K9" s="241">
        <f t="shared" si="0"/>
        <v>0</v>
      </c>
      <c r="L9" s="143">
        <f t="shared" si="1"/>
        <v>0</v>
      </c>
      <c r="M9" s="229"/>
      <c r="N9" s="245"/>
    </row>
    <row r="10" spans="1:14" ht="15">
      <c r="A10" s="234" t="s">
        <v>3</v>
      </c>
      <c r="B10" s="235">
        <v>10.8</v>
      </c>
      <c r="C10" s="235">
        <v>14.5</v>
      </c>
      <c r="D10" s="235">
        <v>50</v>
      </c>
      <c r="E10" s="235" t="s">
        <v>17</v>
      </c>
      <c r="F10" s="236">
        <v>16</v>
      </c>
      <c r="G10" s="237">
        <v>232</v>
      </c>
      <c r="H10" s="238" t="s">
        <v>0</v>
      </c>
      <c r="I10" s="243"/>
      <c r="J10" s="244"/>
      <c r="K10" s="241">
        <f t="shared" si="0"/>
        <v>0</v>
      </c>
      <c r="L10" s="143">
        <f t="shared" si="1"/>
        <v>0</v>
      </c>
      <c r="M10" s="229"/>
      <c r="N10" s="245"/>
    </row>
    <row r="11" spans="1:14" ht="15">
      <c r="A11" s="234" t="s">
        <v>41</v>
      </c>
      <c r="B11" s="235"/>
      <c r="C11" s="235">
        <v>14.5</v>
      </c>
      <c r="D11" s="235"/>
      <c r="E11" s="235">
        <v>200</v>
      </c>
      <c r="F11" s="236">
        <v>1</v>
      </c>
      <c r="G11" s="237">
        <v>14.5</v>
      </c>
      <c r="H11" s="238" t="s">
        <v>0</v>
      </c>
      <c r="I11" s="243"/>
      <c r="J11" s="244"/>
      <c r="K11" s="241">
        <f t="shared" si="0"/>
        <v>0</v>
      </c>
      <c r="L11" s="143">
        <f t="shared" si="1"/>
        <v>0</v>
      </c>
      <c r="M11" s="229"/>
      <c r="N11" s="245"/>
    </row>
    <row r="12" spans="1:14" ht="15">
      <c r="A12" s="234" t="s">
        <v>49</v>
      </c>
      <c r="B12" s="235"/>
      <c r="C12" s="235">
        <v>7.5</v>
      </c>
      <c r="D12" s="235">
        <v>10</v>
      </c>
      <c r="E12" s="235"/>
      <c r="F12" s="236">
        <v>4</v>
      </c>
      <c r="G12" s="237">
        <v>30</v>
      </c>
      <c r="H12" s="238" t="s">
        <v>0</v>
      </c>
      <c r="I12" s="243"/>
      <c r="J12" s="244"/>
      <c r="K12" s="241">
        <f t="shared" si="0"/>
        <v>0</v>
      </c>
      <c r="L12" s="143">
        <f t="shared" si="1"/>
        <v>0</v>
      </c>
      <c r="M12" s="229"/>
      <c r="N12" s="245"/>
    </row>
    <row r="13" spans="1:14" ht="15">
      <c r="A13" s="234" t="s">
        <v>49</v>
      </c>
      <c r="B13" s="235"/>
      <c r="C13" s="235">
        <v>37.5</v>
      </c>
      <c r="D13" s="235" t="s">
        <v>97</v>
      </c>
      <c r="E13" s="235"/>
      <c r="F13" s="236">
        <v>66</v>
      </c>
      <c r="G13" s="237">
        <v>2475</v>
      </c>
      <c r="H13" s="238" t="s">
        <v>0</v>
      </c>
      <c r="I13" s="243"/>
      <c r="J13" s="244"/>
      <c r="K13" s="241">
        <f t="shared" si="0"/>
        <v>0</v>
      </c>
      <c r="L13" s="143">
        <f t="shared" si="1"/>
        <v>0</v>
      </c>
      <c r="M13" s="229"/>
      <c r="N13" s="245"/>
    </row>
    <row r="14" spans="1:14" ht="15">
      <c r="A14" s="234" t="s">
        <v>98</v>
      </c>
      <c r="B14" s="235"/>
      <c r="C14" s="235">
        <v>20</v>
      </c>
      <c r="D14" s="235">
        <v>27</v>
      </c>
      <c r="E14" s="235"/>
      <c r="F14" s="236">
        <v>2</v>
      </c>
      <c r="G14" s="237">
        <v>40</v>
      </c>
      <c r="H14" s="238" t="s">
        <v>0</v>
      </c>
      <c r="I14" s="243"/>
      <c r="J14" s="244"/>
      <c r="K14" s="241">
        <f t="shared" si="0"/>
        <v>0</v>
      </c>
      <c r="L14" s="143">
        <f t="shared" si="1"/>
        <v>0</v>
      </c>
      <c r="M14" s="229"/>
      <c r="N14" s="245"/>
    </row>
    <row r="15" spans="1:14" ht="15">
      <c r="A15" s="234" t="s">
        <v>98</v>
      </c>
      <c r="B15" s="235"/>
      <c r="C15" s="235">
        <v>37.5</v>
      </c>
      <c r="D15" s="235" t="s">
        <v>14</v>
      </c>
      <c r="E15" s="235"/>
      <c r="F15" s="236">
        <v>16</v>
      </c>
      <c r="G15" s="237">
        <v>600</v>
      </c>
      <c r="H15" s="238" t="s">
        <v>0</v>
      </c>
      <c r="I15" s="243"/>
      <c r="J15" s="244"/>
      <c r="K15" s="241">
        <f t="shared" si="0"/>
        <v>0</v>
      </c>
      <c r="L15" s="143">
        <f t="shared" si="1"/>
        <v>0</v>
      </c>
      <c r="M15" s="229"/>
      <c r="N15" s="245"/>
    </row>
    <row r="16" spans="1:14" ht="30">
      <c r="A16" s="246" t="s">
        <v>99</v>
      </c>
      <c r="B16" s="247">
        <v>7</v>
      </c>
      <c r="C16" s="247"/>
      <c r="D16" s="247">
        <v>50</v>
      </c>
      <c r="E16" s="247">
        <v>150</v>
      </c>
      <c r="F16" s="248">
        <v>2</v>
      </c>
      <c r="G16" s="249">
        <v>14</v>
      </c>
      <c r="H16" s="238" t="s">
        <v>10</v>
      </c>
      <c r="I16" s="353"/>
      <c r="J16" s="250"/>
      <c r="K16" s="241">
        <f t="shared" si="0"/>
        <v>0</v>
      </c>
      <c r="L16" s="143">
        <f t="shared" si="1"/>
        <v>0</v>
      </c>
      <c r="M16" s="251"/>
      <c r="N16" s="252"/>
    </row>
    <row r="17" spans="1:14" ht="15">
      <c r="A17" s="246" t="s">
        <v>2</v>
      </c>
      <c r="B17" s="247"/>
      <c r="C17" s="247">
        <v>34</v>
      </c>
      <c r="D17" s="247">
        <v>50</v>
      </c>
      <c r="E17" s="247">
        <v>180</v>
      </c>
      <c r="F17" s="248">
        <v>1</v>
      </c>
      <c r="G17" s="249">
        <v>34</v>
      </c>
      <c r="H17" s="238" t="s">
        <v>0</v>
      </c>
      <c r="I17" s="353"/>
      <c r="J17" s="250"/>
      <c r="K17" s="241">
        <f t="shared" si="0"/>
        <v>0</v>
      </c>
      <c r="L17" s="143">
        <f t="shared" si="1"/>
        <v>0</v>
      </c>
      <c r="M17" s="251"/>
      <c r="N17" s="252"/>
    </row>
    <row r="18" spans="1:14" ht="15.75" thickBot="1">
      <c r="A18" s="234" t="s">
        <v>7</v>
      </c>
      <c r="B18" s="235">
        <v>10</v>
      </c>
      <c r="C18" s="235">
        <v>11.8</v>
      </c>
      <c r="D18" s="235">
        <v>50</v>
      </c>
      <c r="E18" s="235">
        <v>200</v>
      </c>
      <c r="F18" s="236">
        <v>4</v>
      </c>
      <c r="G18" s="237">
        <v>47.2</v>
      </c>
      <c r="H18" s="238" t="s">
        <v>0</v>
      </c>
      <c r="I18" s="262"/>
      <c r="J18" s="263"/>
      <c r="K18" s="144">
        <f t="shared" si="0"/>
        <v>0</v>
      </c>
      <c r="L18" s="145">
        <f t="shared" si="1"/>
        <v>0</v>
      </c>
      <c r="M18" s="229"/>
      <c r="N18" s="245"/>
    </row>
    <row r="19" spans="1:14" ht="30.75" thickBot="1">
      <c r="A19" s="253" t="s">
        <v>67</v>
      </c>
      <c r="B19" s="254"/>
      <c r="C19" s="254"/>
      <c r="D19" s="254"/>
      <c r="E19" s="254"/>
      <c r="F19" s="255"/>
      <c r="G19" s="256"/>
      <c r="H19" s="255"/>
      <c r="I19" s="257"/>
      <c r="J19" s="258"/>
      <c r="K19" s="221">
        <f>SUM(K7:K18)</f>
        <v>0</v>
      </c>
      <c r="L19" s="221">
        <f>SUM(L7:L18)</f>
        <v>0</v>
      </c>
      <c r="M19" s="229"/>
      <c r="N19" s="229"/>
    </row>
    <row r="20" spans="1:14" ht="15">
      <c r="A20" s="229"/>
      <c r="B20" s="229"/>
      <c r="C20" s="229"/>
      <c r="D20" s="229"/>
      <c r="E20" s="229"/>
      <c r="F20" s="229"/>
      <c r="G20" s="229"/>
      <c r="H20" s="229"/>
      <c r="I20" s="229"/>
      <c r="J20" s="258"/>
      <c r="K20" s="229"/>
      <c r="L20" s="229"/>
      <c r="M20" s="229"/>
      <c r="N20" s="229"/>
    </row>
    <row r="22" spans="1:14" ht="15">
      <c r="A22" s="372" t="s">
        <v>1</v>
      </c>
      <c r="B22" s="373"/>
      <c r="C22" s="373"/>
      <c r="D22" s="373"/>
      <c r="E22" s="373"/>
      <c r="F22" s="373"/>
      <c r="G22" s="374" t="s">
        <v>77</v>
      </c>
      <c r="H22" s="374" t="s">
        <v>8</v>
      </c>
      <c r="I22" s="369" t="s">
        <v>70</v>
      </c>
      <c r="J22" s="369" t="s">
        <v>58</v>
      </c>
      <c r="K22" s="381" t="s">
        <v>27</v>
      </c>
      <c r="L22" s="381" t="s">
        <v>68</v>
      </c>
      <c r="M22" s="229"/>
      <c r="N22" s="229"/>
    </row>
    <row r="23" spans="1:14" ht="42" customHeight="1" thickBot="1">
      <c r="A23" s="372"/>
      <c r="B23" s="373"/>
      <c r="C23" s="373"/>
      <c r="D23" s="373"/>
      <c r="E23" s="373"/>
      <c r="F23" s="373"/>
      <c r="G23" s="375"/>
      <c r="H23" s="375"/>
      <c r="I23" s="376"/>
      <c r="J23" s="376"/>
      <c r="K23" s="382"/>
      <c r="L23" s="382"/>
      <c r="M23" s="229"/>
      <c r="N23" s="229" t="s">
        <v>38</v>
      </c>
    </row>
    <row r="24" spans="1:14" ht="15">
      <c r="A24" s="383" t="s">
        <v>64</v>
      </c>
      <c r="B24" s="384"/>
      <c r="C24" s="384"/>
      <c r="D24" s="384"/>
      <c r="E24" s="384"/>
      <c r="F24" s="384"/>
      <c r="G24" s="260">
        <v>26</v>
      </c>
      <c r="H24" s="238" t="s">
        <v>36</v>
      </c>
      <c r="I24" s="223"/>
      <c r="J24" s="226"/>
      <c r="K24" s="149">
        <f>G24*I24</f>
        <v>0</v>
      </c>
      <c r="L24" s="142">
        <f>K24+K24*J24</f>
        <v>0</v>
      </c>
      <c r="M24" s="229"/>
      <c r="N24" s="229" t="s">
        <v>39</v>
      </c>
    </row>
    <row r="25" spans="1:14" ht="15.75" thickBot="1">
      <c r="A25" s="383" t="s">
        <v>65</v>
      </c>
      <c r="B25" s="384"/>
      <c r="C25" s="384"/>
      <c r="D25" s="384"/>
      <c r="E25" s="384"/>
      <c r="F25" s="384"/>
      <c r="G25" s="260">
        <v>26</v>
      </c>
      <c r="H25" s="238" t="s">
        <v>36</v>
      </c>
      <c r="I25" s="222"/>
      <c r="J25" s="224"/>
      <c r="K25" s="151">
        <f aca="true" t="shared" si="2" ref="K25">G25*I25</f>
        <v>0</v>
      </c>
      <c r="L25" s="145">
        <f aca="true" t="shared" si="3" ref="L25:L34">K25+K25*J25</f>
        <v>0</v>
      </c>
      <c r="M25" s="229"/>
      <c r="N25" s="229" t="s">
        <v>39</v>
      </c>
    </row>
    <row r="26" spans="1:14" ht="15">
      <c r="A26" s="259"/>
      <c r="B26" s="233"/>
      <c r="C26" s="233"/>
      <c r="D26" s="233"/>
      <c r="E26" s="233"/>
      <c r="F26" s="231"/>
      <c r="G26" s="230"/>
      <c r="H26" s="231"/>
      <c r="I26" s="229"/>
      <c r="J26" s="225"/>
      <c r="K26" s="219"/>
      <c r="L26" s="219"/>
      <c r="M26" s="230"/>
      <c r="N26" s="229"/>
    </row>
    <row r="27" spans="1:14" ht="15">
      <c r="A27" s="372" t="s">
        <v>1</v>
      </c>
      <c r="B27" s="373"/>
      <c r="C27" s="373"/>
      <c r="D27" s="373"/>
      <c r="E27" s="373"/>
      <c r="F27" s="373"/>
      <c r="G27" s="374" t="s">
        <v>78</v>
      </c>
      <c r="H27" s="374" t="s">
        <v>8</v>
      </c>
      <c r="I27" s="369" t="s">
        <v>70</v>
      </c>
      <c r="J27" s="369" t="s">
        <v>58</v>
      </c>
      <c r="K27" s="381" t="s">
        <v>27</v>
      </c>
      <c r="L27" s="381" t="s">
        <v>68</v>
      </c>
      <c r="M27" s="229"/>
      <c r="N27" s="229"/>
    </row>
    <row r="28" spans="1:14" ht="48" customHeight="1" thickBot="1">
      <c r="A28" s="372"/>
      <c r="B28" s="373"/>
      <c r="C28" s="373"/>
      <c r="D28" s="373"/>
      <c r="E28" s="373"/>
      <c r="F28" s="373"/>
      <c r="G28" s="375"/>
      <c r="H28" s="375"/>
      <c r="I28" s="376"/>
      <c r="J28" s="376"/>
      <c r="K28" s="382"/>
      <c r="L28" s="382"/>
      <c r="M28" s="229"/>
      <c r="N28" s="229" t="s">
        <v>38</v>
      </c>
    </row>
    <row r="29" spans="1:15" ht="45.75" thickBot="1">
      <c r="A29" s="389" t="s">
        <v>66</v>
      </c>
      <c r="B29" s="390"/>
      <c r="C29" s="390"/>
      <c r="D29" s="390"/>
      <c r="E29" s="390"/>
      <c r="F29" s="390"/>
      <c r="G29" s="301">
        <v>2</v>
      </c>
      <c r="H29" s="220" t="s">
        <v>127</v>
      </c>
      <c r="I29" s="146"/>
      <c r="J29" s="154"/>
      <c r="K29" s="155">
        <f>24*I29</f>
        <v>0</v>
      </c>
      <c r="L29" s="148">
        <f t="shared" si="3"/>
        <v>0</v>
      </c>
      <c r="M29" s="261"/>
      <c r="N29" s="261" t="s">
        <v>79</v>
      </c>
      <c r="O29" s="265"/>
    </row>
    <row r="30" spans="1:14" ht="15">
      <c r="A30" s="259"/>
      <c r="B30" s="233"/>
      <c r="C30" s="233"/>
      <c r="D30" s="233"/>
      <c r="E30" s="233"/>
      <c r="F30" s="231"/>
      <c r="G30" s="230"/>
      <c r="H30" s="231"/>
      <c r="I30" s="229"/>
      <c r="J30" s="225"/>
      <c r="K30" s="219"/>
      <c r="L30" s="219"/>
      <c r="M30" s="230"/>
      <c r="N30" s="229"/>
    </row>
    <row r="31" spans="1:14" ht="15">
      <c r="A31" s="372" t="s">
        <v>1</v>
      </c>
      <c r="B31" s="373"/>
      <c r="C31" s="373"/>
      <c r="D31" s="373"/>
      <c r="E31" s="373"/>
      <c r="F31" s="373"/>
      <c r="G31" s="374" t="s">
        <v>71</v>
      </c>
      <c r="H31" s="374" t="s">
        <v>8</v>
      </c>
      <c r="I31" s="369" t="s">
        <v>75</v>
      </c>
      <c r="J31" s="369" t="s">
        <v>58</v>
      </c>
      <c r="K31" s="381" t="s">
        <v>76</v>
      </c>
      <c r="L31" s="381" t="s">
        <v>68</v>
      </c>
      <c r="M31" s="229"/>
      <c r="N31" s="229"/>
    </row>
    <row r="32" spans="1:14" ht="56.25" customHeight="1" thickBot="1">
      <c r="A32" s="372"/>
      <c r="B32" s="373"/>
      <c r="C32" s="373"/>
      <c r="D32" s="373"/>
      <c r="E32" s="373"/>
      <c r="F32" s="373"/>
      <c r="G32" s="375"/>
      <c r="H32" s="375"/>
      <c r="I32" s="376"/>
      <c r="J32" s="376"/>
      <c r="K32" s="382"/>
      <c r="L32" s="382"/>
      <c r="M32" s="229"/>
      <c r="N32" s="229"/>
    </row>
    <row r="33" spans="1:15" ht="15">
      <c r="A33" s="383" t="s">
        <v>72</v>
      </c>
      <c r="B33" s="384"/>
      <c r="C33" s="384"/>
      <c r="D33" s="384"/>
      <c r="E33" s="384"/>
      <c r="F33" s="384"/>
      <c r="G33" s="298">
        <v>104</v>
      </c>
      <c r="H33" s="238" t="s">
        <v>73</v>
      </c>
      <c r="I33" s="223"/>
      <c r="J33" s="152"/>
      <c r="K33" s="149">
        <f>(G33*I33)*731</f>
        <v>0</v>
      </c>
      <c r="L33" s="142">
        <f t="shared" si="3"/>
        <v>0</v>
      </c>
      <c r="M33" s="229"/>
      <c r="N33" s="229"/>
      <c r="O33" s="265"/>
    </row>
    <row r="34" spans="1:15" ht="15.75" thickBot="1">
      <c r="A34" s="383" t="s">
        <v>74</v>
      </c>
      <c r="B34" s="384"/>
      <c r="C34" s="384"/>
      <c r="D34" s="384"/>
      <c r="E34" s="384"/>
      <c r="F34" s="384"/>
      <c r="G34" s="298">
        <v>2</v>
      </c>
      <c r="H34" s="238" t="s">
        <v>73</v>
      </c>
      <c r="I34" s="222"/>
      <c r="J34" s="224"/>
      <c r="K34" s="151">
        <f>(G34*I34)*731</f>
        <v>0</v>
      </c>
      <c r="L34" s="145">
        <f t="shared" si="3"/>
        <v>0</v>
      </c>
      <c r="M34" s="229"/>
      <c r="N34" s="229"/>
      <c r="O34" s="265"/>
    </row>
    <row r="35" spans="1:14" ht="15.75" thickBot="1">
      <c r="A35" s="391" t="s">
        <v>69</v>
      </c>
      <c r="B35" s="392"/>
      <c r="C35" s="392"/>
      <c r="D35" s="392"/>
      <c r="E35" s="392"/>
      <c r="F35" s="392"/>
      <c r="G35" s="256"/>
      <c r="H35" s="255"/>
      <c r="I35" s="230"/>
      <c r="J35" s="225"/>
      <c r="K35" s="221">
        <f>SUM(K24:K34)</f>
        <v>0</v>
      </c>
      <c r="L35" s="221">
        <f>SUM(L24:L34)</f>
        <v>0</v>
      </c>
      <c r="M35" s="229"/>
      <c r="N35" s="229"/>
    </row>
    <row r="36" spans="1:14" ht="15.75" thickBot="1">
      <c r="A36" s="259"/>
      <c r="B36" s="233"/>
      <c r="C36" s="233"/>
      <c r="D36" s="233"/>
      <c r="E36" s="233"/>
      <c r="F36" s="231"/>
      <c r="G36" s="230"/>
      <c r="H36" s="231"/>
      <c r="I36" s="229"/>
      <c r="J36" s="225"/>
      <c r="K36" s="219"/>
      <c r="L36" s="219"/>
      <c r="M36" s="229"/>
      <c r="N36" s="229"/>
    </row>
    <row r="37" spans="1:14" ht="15.75" thickBot="1">
      <c r="A37" s="385" t="s">
        <v>100</v>
      </c>
      <c r="B37" s="386"/>
      <c r="C37" s="386"/>
      <c r="D37" s="386"/>
      <c r="E37" s="386"/>
      <c r="F37" s="386"/>
      <c r="G37" s="387"/>
      <c r="H37" s="388"/>
      <c r="I37" s="230"/>
      <c r="J37" s="225"/>
      <c r="K37" s="227">
        <f>K19+K35</f>
        <v>0</v>
      </c>
      <c r="L37" s="227">
        <f>L19+L35</f>
        <v>0</v>
      </c>
      <c r="M37" s="229"/>
      <c r="N37" s="264"/>
    </row>
    <row r="38" spans="1:14" ht="15">
      <c r="A38" s="259"/>
      <c r="B38" s="233"/>
      <c r="C38" s="233"/>
      <c r="D38" s="233"/>
      <c r="E38" s="233"/>
      <c r="F38" s="231"/>
      <c r="G38" s="230"/>
      <c r="H38" s="231"/>
      <c r="I38" s="229"/>
      <c r="J38" s="225"/>
      <c r="K38" s="219"/>
      <c r="L38" s="219"/>
      <c r="M38" s="229"/>
      <c r="N38" s="229"/>
    </row>
    <row r="39" spans="1:14" ht="15">
      <c r="A39" s="268" t="s">
        <v>34</v>
      </c>
      <c r="B39" s="269" t="s">
        <v>93</v>
      </c>
      <c r="C39" s="265"/>
      <c r="D39" s="233"/>
      <c r="E39" s="233"/>
      <c r="F39" s="231"/>
      <c r="G39" s="230"/>
      <c r="H39" s="231"/>
      <c r="I39" s="229"/>
      <c r="J39" s="225"/>
      <c r="K39" s="219"/>
      <c r="L39" s="219"/>
      <c r="M39" s="229"/>
      <c r="N39" s="229"/>
    </row>
    <row r="40" spans="1:14" ht="15">
      <c r="A40" s="265"/>
      <c r="B40" s="269" t="s">
        <v>59</v>
      </c>
      <c r="C40" s="233"/>
      <c r="D40" s="233"/>
      <c r="E40" s="233"/>
      <c r="F40" s="231"/>
      <c r="G40" s="230"/>
      <c r="H40" s="231"/>
      <c r="I40" s="229"/>
      <c r="J40" s="225"/>
      <c r="K40" s="219"/>
      <c r="L40" s="219"/>
      <c r="M40" s="229"/>
      <c r="N40" s="229"/>
    </row>
    <row r="41" spans="1:14" ht="15">
      <c r="A41" s="265"/>
      <c r="B41" s="269"/>
      <c r="C41" s="233"/>
      <c r="D41" s="233"/>
      <c r="E41" s="233"/>
      <c r="F41" s="231"/>
      <c r="G41" s="230"/>
      <c r="H41" s="231"/>
      <c r="I41" s="229"/>
      <c r="J41" s="225"/>
      <c r="K41" s="219"/>
      <c r="L41" s="219"/>
      <c r="M41" s="230"/>
      <c r="N41" s="229"/>
    </row>
    <row r="42" spans="1:3" ht="45">
      <c r="A42" s="270" t="s">
        <v>101</v>
      </c>
      <c r="B42" s="271"/>
      <c r="C42" s="233"/>
    </row>
    <row r="43" spans="1:3" ht="15">
      <c r="A43" s="272" t="s">
        <v>102</v>
      </c>
      <c r="B43" s="273">
        <v>106</v>
      </c>
      <c r="C43" s="233"/>
    </row>
    <row r="44" spans="1:3" ht="30">
      <c r="A44" s="266" t="s">
        <v>103</v>
      </c>
      <c r="B44" s="267">
        <v>8</v>
      </c>
      <c r="C44" s="233"/>
    </row>
    <row r="45" spans="1:3" ht="30">
      <c r="A45" s="266" t="s">
        <v>104</v>
      </c>
      <c r="B45" s="267">
        <v>3</v>
      </c>
      <c r="C45" s="233"/>
    </row>
    <row r="46" spans="1:3" ht="15">
      <c r="A46" s="266" t="s">
        <v>105</v>
      </c>
      <c r="B46" s="267">
        <v>66</v>
      </c>
      <c r="C46" s="233"/>
    </row>
    <row r="47" spans="1:3" ht="15">
      <c r="A47" s="266" t="s">
        <v>106</v>
      </c>
      <c r="B47" s="267">
        <v>5</v>
      </c>
      <c r="C47" s="233"/>
    </row>
    <row r="48" spans="1:3" ht="15">
      <c r="A48" s="266" t="s">
        <v>107</v>
      </c>
      <c r="B48" s="267">
        <v>10</v>
      </c>
      <c r="C48" s="233"/>
    </row>
    <row r="49" spans="1:3" ht="30">
      <c r="A49" s="266" t="s">
        <v>108</v>
      </c>
      <c r="B49" s="267">
        <v>6</v>
      </c>
      <c r="C49" s="233"/>
    </row>
    <row r="50" spans="1:3" ht="30">
      <c r="A50" s="266" t="s">
        <v>109</v>
      </c>
      <c r="B50" s="267">
        <v>2</v>
      </c>
      <c r="C50" s="233"/>
    </row>
    <row r="51" spans="1:3" ht="30">
      <c r="A51" s="266" t="s">
        <v>110</v>
      </c>
      <c r="B51" s="267">
        <v>2</v>
      </c>
      <c r="C51" s="233"/>
    </row>
    <row r="52" spans="1:3" ht="45">
      <c r="A52" s="266" t="s">
        <v>111</v>
      </c>
      <c r="B52" s="267">
        <v>2</v>
      </c>
      <c r="C52" s="233"/>
    </row>
    <row r="53" spans="1:3" ht="15">
      <c r="A53" s="274" t="s">
        <v>112</v>
      </c>
      <c r="B53" s="275">
        <v>1</v>
      </c>
      <c r="C53" s="233"/>
    </row>
    <row r="54" spans="1:3" ht="15">
      <c r="A54" s="274" t="s">
        <v>113</v>
      </c>
      <c r="B54" s="275">
        <v>1</v>
      </c>
      <c r="C54" s="233"/>
    </row>
    <row r="55" spans="1:3" ht="15">
      <c r="A55" s="259"/>
      <c r="B55" s="233"/>
      <c r="C55" s="233"/>
    </row>
    <row r="56" spans="1:3" ht="15">
      <c r="A56" s="276" t="s">
        <v>114</v>
      </c>
      <c r="B56" s="265"/>
      <c r="C56" s="233"/>
    </row>
    <row r="57" spans="1:3" ht="30">
      <c r="A57" s="266" t="s">
        <v>115</v>
      </c>
      <c r="B57" s="267">
        <v>2</v>
      </c>
      <c r="C57" s="233"/>
    </row>
    <row r="58" spans="1:3" ht="30">
      <c r="A58" s="266" t="s">
        <v>116</v>
      </c>
      <c r="B58" s="267">
        <v>2</v>
      </c>
      <c r="C58" s="233"/>
    </row>
    <row r="59" spans="1:3" ht="30">
      <c r="A59" s="266" t="s">
        <v>117</v>
      </c>
      <c r="B59" s="267">
        <v>2</v>
      </c>
      <c r="C59" s="233"/>
    </row>
    <row r="60" spans="1:3" ht="15">
      <c r="A60" s="259"/>
      <c r="B60" s="233"/>
      <c r="C60" s="233"/>
    </row>
    <row r="61" spans="1:3" ht="15">
      <c r="A61" s="277" t="s">
        <v>118</v>
      </c>
      <c r="B61" s="265"/>
      <c r="C61" s="233"/>
    </row>
    <row r="62" spans="1:3" ht="15">
      <c r="A62" s="272" t="s">
        <v>119</v>
      </c>
      <c r="B62" s="265"/>
      <c r="C62" s="233"/>
    </row>
    <row r="63" spans="1:3" ht="15">
      <c r="A63" s="266" t="s">
        <v>120</v>
      </c>
      <c r="B63" s="265"/>
      <c r="C63" s="233"/>
    </row>
    <row r="64" spans="1:3" ht="30">
      <c r="A64" s="266" t="s">
        <v>121</v>
      </c>
      <c r="B64" s="265"/>
      <c r="C64" s="233"/>
    </row>
    <row r="65" spans="1:3" ht="15">
      <c r="A65" s="266" t="s">
        <v>122</v>
      </c>
      <c r="B65" s="265"/>
      <c r="C65" s="233"/>
    </row>
    <row r="66" spans="1:3" ht="15">
      <c r="A66" s="272" t="s">
        <v>123</v>
      </c>
      <c r="B66" s="265"/>
      <c r="C66" s="233"/>
    </row>
    <row r="67" spans="1:3" ht="15">
      <c r="A67" s="266" t="s">
        <v>124</v>
      </c>
      <c r="B67" s="265"/>
      <c r="C67" s="233"/>
    </row>
    <row r="68" spans="1:3" ht="15">
      <c r="A68" s="266" t="s">
        <v>125</v>
      </c>
      <c r="B68" s="265"/>
      <c r="C68" s="233"/>
    </row>
    <row r="69" spans="1:3" ht="30">
      <c r="A69" s="266" t="s">
        <v>126</v>
      </c>
      <c r="B69" s="265"/>
      <c r="C69" s="233"/>
    </row>
    <row r="70" ht="15">
      <c r="C70" s="233"/>
    </row>
  </sheetData>
  <mergeCells count="39">
    <mergeCell ref="N5:N6"/>
    <mergeCell ref="I5:I6"/>
    <mergeCell ref="H5:H6"/>
    <mergeCell ref="J5:J6"/>
    <mergeCell ref="K5:K6"/>
    <mergeCell ref="L5:L6"/>
    <mergeCell ref="K22:K23"/>
    <mergeCell ref="L22:L23"/>
    <mergeCell ref="A24:F24"/>
    <mergeCell ref="A5:A6"/>
    <mergeCell ref="B5:E5"/>
    <mergeCell ref="F5:F6"/>
    <mergeCell ref="G5:G6"/>
    <mergeCell ref="G22:G23"/>
    <mergeCell ref="H22:H23"/>
    <mergeCell ref="I22:I23"/>
    <mergeCell ref="J22:J23"/>
    <mergeCell ref="A22:F23"/>
    <mergeCell ref="A27:F28"/>
    <mergeCell ref="G27:G28"/>
    <mergeCell ref="H27:H28"/>
    <mergeCell ref="I27:I28"/>
    <mergeCell ref="J27:J28"/>
    <mergeCell ref="A25:F25"/>
    <mergeCell ref="A3:L3"/>
    <mergeCell ref="A35:F35"/>
    <mergeCell ref="A37:H37"/>
    <mergeCell ref="J31:J32"/>
    <mergeCell ref="K31:K32"/>
    <mergeCell ref="L31:L32"/>
    <mergeCell ref="A33:F33"/>
    <mergeCell ref="A34:F34"/>
    <mergeCell ref="A29:F29"/>
    <mergeCell ref="A31:F32"/>
    <mergeCell ref="G31:G32"/>
    <mergeCell ref="H31:H32"/>
    <mergeCell ref="I31:I32"/>
    <mergeCell ref="K27:K28"/>
    <mergeCell ref="L27:L28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:XFD3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0.00390625" style="2" customWidth="1"/>
    <col min="7" max="7" width="14.7109375" style="1" customWidth="1"/>
    <col min="8" max="8" width="25.8515625" style="2" customWidth="1"/>
    <col min="9" max="9" width="19.00390625" style="0" customWidth="1"/>
    <col min="10" max="10" width="10.57421875" style="60" customWidth="1"/>
    <col min="11" max="12" width="14.00390625" style="0" customWidth="1"/>
    <col min="13" max="13" width="2.421875" style="1" customWidth="1"/>
    <col min="14" max="14" width="34.0039062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141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62" t="s">
        <v>143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15">
      <c r="M4"/>
    </row>
    <row r="5" spans="1:14" ht="15" customHeight="1">
      <c r="A5" s="377" t="s">
        <v>25</v>
      </c>
      <c r="B5" s="378" t="s">
        <v>24</v>
      </c>
      <c r="C5" s="378"/>
      <c r="D5" s="378"/>
      <c r="E5" s="378"/>
      <c r="F5" s="379" t="s">
        <v>60</v>
      </c>
      <c r="G5" s="374" t="s">
        <v>61</v>
      </c>
      <c r="H5" s="380" t="s">
        <v>26</v>
      </c>
      <c r="I5" s="369" t="s">
        <v>57</v>
      </c>
      <c r="J5" s="369" t="s">
        <v>58</v>
      </c>
      <c r="K5" s="381" t="s">
        <v>62</v>
      </c>
      <c r="L5" s="381" t="s">
        <v>63</v>
      </c>
      <c r="M5" s="157"/>
      <c r="N5" s="369" t="s">
        <v>35</v>
      </c>
    </row>
    <row r="6" spans="1:14" ht="45.75" thickBot="1">
      <c r="A6" s="377"/>
      <c r="B6" s="160" t="s">
        <v>11</v>
      </c>
      <c r="C6" s="160" t="s">
        <v>12</v>
      </c>
      <c r="D6" s="160" t="s">
        <v>9</v>
      </c>
      <c r="E6" s="160" t="s">
        <v>18</v>
      </c>
      <c r="F6" s="379"/>
      <c r="G6" s="374"/>
      <c r="H6" s="380"/>
      <c r="I6" s="369"/>
      <c r="J6" s="369"/>
      <c r="K6" s="382"/>
      <c r="L6" s="382"/>
      <c r="M6" s="157"/>
      <c r="N6" s="369"/>
    </row>
    <row r="7" spans="1:14" ht="15">
      <c r="A7" s="161" t="s">
        <v>4</v>
      </c>
      <c r="B7" s="166" t="s">
        <v>31</v>
      </c>
      <c r="C7" s="166" t="s">
        <v>31</v>
      </c>
      <c r="D7" s="166" t="s">
        <v>31</v>
      </c>
      <c r="E7" s="166" t="s">
        <v>31</v>
      </c>
      <c r="F7" s="170" t="s">
        <v>31</v>
      </c>
      <c r="G7" s="178">
        <v>120000</v>
      </c>
      <c r="H7" s="172" t="s">
        <v>0</v>
      </c>
      <c r="I7" s="185"/>
      <c r="J7" s="196"/>
      <c r="K7" s="149">
        <f>G7*I7</f>
        <v>0</v>
      </c>
      <c r="L7" s="142">
        <f>K7+K7*J7</f>
        <v>0</v>
      </c>
      <c r="M7" s="157"/>
      <c r="N7" s="191"/>
    </row>
    <row r="8" spans="1:14" ht="15">
      <c r="A8" s="168" t="s">
        <v>2</v>
      </c>
      <c r="B8" s="167"/>
      <c r="C8" s="167">
        <v>1.8</v>
      </c>
      <c r="D8" s="167"/>
      <c r="E8" s="167"/>
      <c r="F8" s="171">
        <v>2</v>
      </c>
      <c r="G8" s="177">
        <v>3.6</v>
      </c>
      <c r="H8" s="173" t="s">
        <v>0</v>
      </c>
      <c r="I8" s="186"/>
      <c r="J8" s="183"/>
      <c r="K8" s="150">
        <f aca="true" t="shared" si="0" ref="K8:K22">G8*I8</f>
        <v>0</v>
      </c>
      <c r="L8" s="143">
        <f aca="true" t="shared" si="1" ref="L8:L22">K8+K8*J8</f>
        <v>0</v>
      </c>
      <c r="M8" s="159"/>
      <c r="N8" s="190"/>
    </row>
    <row r="9" spans="1:14" ht="15">
      <c r="A9" s="168" t="s">
        <v>3</v>
      </c>
      <c r="B9" s="167" t="s">
        <v>16</v>
      </c>
      <c r="C9" s="167">
        <v>0.6</v>
      </c>
      <c r="D9" s="167">
        <v>2</v>
      </c>
      <c r="E9" s="167" t="s">
        <v>17</v>
      </c>
      <c r="F9" s="171">
        <v>180</v>
      </c>
      <c r="G9" s="177">
        <v>108</v>
      </c>
      <c r="H9" s="173" t="s">
        <v>0</v>
      </c>
      <c r="I9" s="187"/>
      <c r="J9" s="183"/>
      <c r="K9" s="150">
        <f t="shared" si="0"/>
        <v>0</v>
      </c>
      <c r="L9" s="143">
        <f t="shared" si="1"/>
        <v>0</v>
      </c>
      <c r="M9" s="159"/>
      <c r="N9" s="192"/>
    </row>
    <row r="10" spans="1:14" ht="15">
      <c r="A10" s="168" t="s">
        <v>3</v>
      </c>
      <c r="B10" s="167"/>
      <c r="C10" s="167">
        <v>0.9</v>
      </c>
      <c r="D10" s="167">
        <v>3</v>
      </c>
      <c r="E10" s="167" t="s">
        <v>17</v>
      </c>
      <c r="F10" s="171">
        <v>8</v>
      </c>
      <c r="G10" s="177">
        <v>7.2</v>
      </c>
      <c r="H10" s="173" t="s">
        <v>0</v>
      </c>
      <c r="I10" s="188"/>
      <c r="J10" s="183"/>
      <c r="K10" s="150">
        <f t="shared" si="0"/>
        <v>0</v>
      </c>
      <c r="L10" s="143">
        <f t="shared" si="1"/>
        <v>0</v>
      </c>
      <c r="M10" s="159"/>
      <c r="N10" s="192"/>
    </row>
    <row r="11" spans="1:14" ht="15">
      <c r="A11" s="168" t="s">
        <v>3</v>
      </c>
      <c r="B11" s="167" t="s">
        <v>19</v>
      </c>
      <c r="C11" s="167">
        <v>2.9</v>
      </c>
      <c r="D11" s="167">
        <v>10</v>
      </c>
      <c r="E11" s="167" t="s">
        <v>17</v>
      </c>
      <c r="F11" s="171">
        <v>1</v>
      </c>
      <c r="G11" s="177">
        <v>2.9</v>
      </c>
      <c r="H11" s="173" t="s">
        <v>0</v>
      </c>
      <c r="I11" s="188"/>
      <c r="J11" s="183"/>
      <c r="K11" s="150">
        <f t="shared" si="0"/>
        <v>0</v>
      </c>
      <c r="L11" s="143">
        <f t="shared" si="1"/>
        <v>0</v>
      </c>
      <c r="M11" s="159"/>
      <c r="N11" s="192"/>
    </row>
    <row r="12" spans="1:14" ht="15">
      <c r="A12" s="168" t="s">
        <v>3</v>
      </c>
      <c r="B12" s="167"/>
      <c r="C12" s="167">
        <v>14.5</v>
      </c>
      <c r="D12" s="167">
        <v>50</v>
      </c>
      <c r="E12" s="167" t="s">
        <v>17</v>
      </c>
      <c r="F12" s="171">
        <v>6</v>
      </c>
      <c r="G12" s="177">
        <v>87</v>
      </c>
      <c r="H12" s="173" t="s">
        <v>0</v>
      </c>
      <c r="I12" s="188"/>
      <c r="J12" s="183"/>
      <c r="K12" s="150">
        <f t="shared" si="0"/>
        <v>0</v>
      </c>
      <c r="L12" s="143">
        <f t="shared" si="1"/>
        <v>0</v>
      </c>
      <c r="M12" s="159"/>
      <c r="N12" s="192"/>
    </row>
    <row r="13" spans="1:14" ht="15">
      <c r="A13" s="168" t="s">
        <v>32</v>
      </c>
      <c r="B13" s="167">
        <v>2.2</v>
      </c>
      <c r="C13" s="167">
        <v>3</v>
      </c>
      <c r="D13" s="167">
        <v>10</v>
      </c>
      <c r="E13" s="167">
        <v>200</v>
      </c>
      <c r="F13" s="171">
        <v>2</v>
      </c>
      <c r="G13" s="177">
        <v>6</v>
      </c>
      <c r="H13" s="173" t="s">
        <v>0</v>
      </c>
      <c r="I13" s="188"/>
      <c r="J13" s="183"/>
      <c r="K13" s="150">
        <f t="shared" si="0"/>
        <v>0</v>
      </c>
      <c r="L13" s="143">
        <f t="shared" si="1"/>
        <v>0</v>
      </c>
      <c r="M13" s="159"/>
      <c r="N13" s="192"/>
    </row>
    <row r="14" spans="1:14" ht="15">
      <c r="A14" s="168" t="s">
        <v>49</v>
      </c>
      <c r="B14" s="167"/>
      <c r="C14" s="167">
        <v>7.5</v>
      </c>
      <c r="D14" s="167">
        <v>10</v>
      </c>
      <c r="E14" s="167"/>
      <c r="F14" s="171">
        <v>28</v>
      </c>
      <c r="G14" s="177">
        <v>210</v>
      </c>
      <c r="H14" s="173" t="s">
        <v>0</v>
      </c>
      <c r="I14" s="188"/>
      <c r="J14" s="183"/>
      <c r="K14" s="150">
        <f t="shared" si="0"/>
        <v>0</v>
      </c>
      <c r="L14" s="143">
        <f t="shared" si="1"/>
        <v>0</v>
      </c>
      <c r="M14" s="159"/>
      <c r="N14" s="192"/>
    </row>
    <row r="15" spans="1:14" ht="15">
      <c r="A15" s="168" t="s">
        <v>5</v>
      </c>
      <c r="B15" s="167"/>
      <c r="C15" s="167">
        <v>7.5</v>
      </c>
      <c r="D15" s="167">
        <v>10</v>
      </c>
      <c r="E15" s="167"/>
      <c r="F15" s="171">
        <v>14</v>
      </c>
      <c r="G15" s="177">
        <v>105</v>
      </c>
      <c r="H15" s="173" t="s">
        <v>0</v>
      </c>
      <c r="I15" s="188"/>
      <c r="J15" s="183"/>
      <c r="K15" s="150">
        <f t="shared" si="0"/>
        <v>0</v>
      </c>
      <c r="L15" s="143">
        <f t="shared" si="1"/>
        <v>0</v>
      </c>
      <c r="M15" s="159"/>
      <c r="N15" s="192"/>
    </row>
    <row r="16" spans="1:14" ht="15">
      <c r="A16" s="168" t="s">
        <v>5</v>
      </c>
      <c r="B16" s="167"/>
      <c r="C16" s="167">
        <v>20.3</v>
      </c>
      <c r="D16" s="167">
        <v>27</v>
      </c>
      <c r="E16" s="167"/>
      <c r="F16" s="171">
        <v>20</v>
      </c>
      <c r="G16" s="177">
        <v>406</v>
      </c>
      <c r="H16" s="173" t="s">
        <v>0</v>
      </c>
      <c r="I16" s="188"/>
      <c r="J16" s="183"/>
      <c r="K16" s="150">
        <f t="shared" si="0"/>
        <v>0</v>
      </c>
      <c r="L16" s="143">
        <f t="shared" si="1"/>
        <v>0</v>
      </c>
      <c r="M16" s="159"/>
      <c r="N16" s="192"/>
    </row>
    <row r="17" spans="1:14" ht="15">
      <c r="A17" s="168" t="s">
        <v>6</v>
      </c>
      <c r="B17" s="167"/>
      <c r="C17" s="167">
        <v>6</v>
      </c>
      <c r="D17" s="167">
        <v>10</v>
      </c>
      <c r="E17" s="167"/>
      <c r="F17" s="171">
        <v>2</v>
      </c>
      <c r="G17" s="177">
        <v>12</v>
      </c>
      <c r="H17" s="173" t="s">
        <v>0</v>
      </c>
      <c r="I17" s="188"/>
      <c r="J17" s="183"/>
      <c r="K17" s="150">
        <f t="shared" si="0"/>
        <v>0</v>
      </c>
      <c r="L17" s="143">
        <f t="shared" si="1"/>
        <v>0</v>
      </c>
      <c r="M17" s="159"/>
      <c r="N17" s="192"/>
    </row>
    <row r="18" spans="1:14" ht="15">
      <c r="A18" s="168" t="s">
        <v>50</v>
      </c>
      <c r="B18" s="167"/>
      <c r="C18" s="167">
        <v>33</v>
      </c>
      <c r="D18" s="167"/>
      <c r="E18" s="167"/>
      <c r="F18" s="171">
        <v>3</v>
      </c>
      <c r="G18" s="177">
        <v>99</v>
      </c>
      <c r="H18" s="173" t="s">
        <v>0</v>
      </c>
      <c r="I18" s="188"/>
      <c r="J18" s="183"/>
      <c r="K18" s="150">
        <f t="shared" si="0"/>
        <v>0</v>
      </c>
      <c r="L18" s="143">
        <f t="shared" si="1"/>
        <v>0</v>
      </c>
      <c r="M18" s="159"/>
      <c r="N18" s="192"/>
    </row>
    <row r="19" spans="1:14" ht="30">
      <c r="A19" s="174" t="s">
        <v>44</v>
      </c>
      <c r="B19" s="169"/>
      <c r="C19" s="179">
        <v>4.427</v>
      </c>
      <c r="D19" s="169"/>
      <c r="E19" s="169"/>
      <c r="F19" s="175">
        <v>4</v>
      </c>
      <c r="G19" s="180">
        <v>17.708</v>
      </c>
      <c r="H19" s="176" t="s">
        <v>0</v>
      </c>
      <c r="I19" s="188"/>
      <c r="J19" s="183"/>
      <c r="K19" s="150">
        <f t="shared" si="0"/>
        <v>0</v>
      </c>
      <c r="L19" s="143">
        <f t="shared" si="1"/>
        <v>0</v>
      </c>
      <c r="M19" s="157"/>
      <c r="N19" s="184"/>
    </row>
    <row r="20" spans="1:14" ht="45">
      <c r="A20" s="174" t="s">
        <v>94</v>
      </c>
      <c r="B20" s="169"/>
      <c r="C20" s="179">
        <v>2.3</v>
      </c>
      <c r="D20" s="179">
        <v>10</v>
      </c>
      <c r="E20" s="169"/>
      <c r="F20" s="175">
        <v>6</v>
      </c>
      <c r="G20" s="180">
        <v>13.799999999999999</v>
      </c>
      <c r="H20" s="176" t="s">
        <v>0</v>
      </c>
      <c r="I20" s="197"/>
      <c r="J20" s="194"/>
      <c r="K20" s="150">
        <f t="shared" si="0"/>
        <v>0</v>
      </c>
      <c r="L20" s="143">
        <f t="shared" si="1"/>
        <v>0</v>
      </c>
      <c r="M20" s="157"/>
      <c r="N20" s="198"/>
    </row>
    <row r="21" spans="1:14" ht="30">
      <c r="A21" s="174" t="s">
        <v>95</v>
      </c>
      <c r="B21" s="169"/>
      <c r="C21" s="179">
        <v>2.2</v>
      </c>
      <c r="D21" s="179">
        <v>10</v>
      </c>
      <c r="E21" s="169"/>
      <c r="F21" s="175">
        <v>10</v>
      </c>
      <c r="G21" s="180">
        <v>22</v>
      </c>
      <c r="H21" s="176" t="s">
        <v>0</v>
      </c>
      <c r="I21" s="197"/>
      <c r="J21" s="194"/>
      <c r="K21" s="150">
        <f t="shared" si="0"/>
        <v>0</v>
      </c>
      <c r="L21" s="143">
        <f t="shared" si="1"/>
        <v>0</v>
      </c>
      <c r="M21" s="157"/>
      <c r="N21" s="198"/>
    </row>
    <row r="22" spans="1:14" ht="15.75" thickBot="1">
      <c r="A22" s="168" t="s">
        <v>7</v>
      </c>
      <c r="B22" s="167">
        <v>10</v>
      </c>
      <c r="C22" s="167">
        <v>11.8</v>
      </c>
      <c r="D22" s="167">
        <v>50</v>
      </c>
      <c r="E22" s="167">
        <v>200</v>
      </c>
      <c r="F22" s="181">
        <v>1</v>
      </c>
      <c r="G22" s="180">
        <v>11.8</v>
      </c>
      <c r="H22" s="182" t="s">
        <v>10</v>
      </c>
      <c r="I22" s="189"/>
      <c r="J22" s="195"/>
      <c r="K22" s="151">
        <f t="shared" si="0"/>
        <v>0</v>
      </c>
      <c r="L22" s="145">
        <f t="shared" si="1"/>
        <v>0</v>
      </c>
      <c r="M22" s="159"/>
      <c r="N22" s="193"/>
    </row>
    <row r="23" spans="1:14" ht="30.75" thickBot="1">
      <c r="A23" s="162" t="s">
        <v>67</v>
      </c>
      <c r="B23" s="163"/>
      <c r="C23" s="163"/>
      <c r="D23" s="163"/>
      <c r="E23" s="163"/>
      <c r="F23" s="164"/>
      <c r="G23" s="165"/>
      <c r="H23" s="164"/>
      <c r="I23" s="158"/>
      <c r="J23" s="157"/>
      <c r="K23" s="211">
        <f>SUM(K7:K22)</f>
        <v>0</v>
      </c>
      <c r="L23" s="211">
        <f>SUM(L7:L22)</f>
        <v>0</v>
      </c>
      <c r="M23" s="157"/>
      <c r="N23" s="157"/>
    </row>
    <row r="25" spans="1:14" ht="15">
      <c r="A25" s="372" t="s">
        <v>1</v>
      </c>
      <c r="B25" s="373"/>
      <c r="C25" s="373"/>
      <c r="D25" s="373"/>
      <c r="E25" s="373"/>
      <c r="F25" s="373"/>
      <c r="G25" s="374" t="s">
        <v>77</v>
      </c>
      <c r="H25" s="374" t="s">
        <v>8</v>
      </c>
      <c r="I25" s="369" t="s">
        <v>70</v>
      </c>
      <c r="J25" s="369" t="s">
        <v>58</v>
      </c>
      <c r="K25" s="381" t="s">
        <v>27</v>
      </c>
      <c r="L25" s="381" t="s">
        <v>68</v>
      </c>
      <c r="M25" s="199"/>
      <c r="N25" s="199"/>
    </row>
    <row r="26" spans="1:14" ht="30" customHeight="1" thickBot="1">
      <c r="A26" s="372"/>
      <c r="B26" s="373"/>
      <c r="C26" s="373"/>
      <c r="D26" s="373"/>
      <c r="E26" s="373"/>
      <c r="F26" s="373"/>
      <c r="G26" s="375"/>
      <c r="H26" s="375"/>
      <c r="I26" s="376"/>
      <c r="J26" s="376"/>
      <c r="K26" s="382"/>
      <c r="L26" s="382"/>
      <c r="M26" s="199"/>
      <c r="N26" s="199" t="s">
        <v>38</v>
      </c>
    </row>
    <row r="27" spans="1:14" ht="15">
      <c r="A27" s="383" t="s">
        <v>64</v>
      </c>
      <c r="B27" s="384"/>
      <c r="C27" s="384"/>
      <c r="D27" s="384"/>
      <c r="E27" s="384"/>
      <c r="F27" s="384"/>
      <c r="G27" s="210">
        <v>8</v>
      </c>
      <c r="H27" s="206" t="s">
        <v>36</v>
      </c>
      <c r="I27" s="213"/>
      <c r="J27" s="152"/>
      <c r="K27" s="141">
        <f>G27*I27</f>
        <v>0</v>
      </c>
      <c r="L27" s="142">
        <f>K27+K27*J27</f>
        <v>0</v>
      </c>
      <c r="M27" s="199"/>
      <c r="N27" s="199" t="s">
        <v>39</v>
      </c>
    </row>
    <row r="28" spans="1:14" ht="15.75" thickBot="1">
      <c r="A28" s="383" t="s">
        <v>65</v>
      </c>
      <c r="B28" s="384"/>
      <c r="C28" s="384"/>
      <c r="D28" s="384"/>
      <c r="E28" s="384"/>
      <c r="F28" s="384"/>
      <c r="G28" s="210">
        <v>40</v>
      </c>
      <c r="H28" s="206" t="s">
        <v>36</v>
      </c>
      <c r="I28" s="212"/>
      <c r="J28" s="153"/>
      <c r="K28" s="144">
        <f>G28*I28</f>
        <v>0</v>
      </c>
      <c r="L28" s="145">
        <f>K28+K28*J28</f>
        <v>0</v>
      </c>
      <c r="M28" s="199"/>
      <c r="N28" s="199" t="s">
        <v>39</v>
      </c>
    </row>
    <row r="29" spans="1:14" ht="15">
      <c r="A29" s="209"/>
      <c r="B29" s="203"/>
      <c r="C29" s="203"/>
      <c r="D29" s="203"/>
      <c r="E29" s="203"/>
      <c r="F29" s="201"/>
      <c r="G29" s="200"/>
      <c r="H29" s="201"/>
      <c r="I29" s="199"/>
      <c r="J29" s="215"/>
      <c r="K29" s="202"/>
      <c r="L29" s="202"/>
      <c r="M29" s="200"/>
      <c r="N29" s="199"/>
    </row>
    <row r="30" spans="1:14" ht="15">
      <c r="A30" s="372" t="s">
        <v>1</v>
      </c>
      <c r="B30" s="373"/>
      <c r="C30" s="373"/>
      <c r="D30" s="373"/>
      <c r="E30" s="373"/>
      <c r="F30" s="373"/>
      <c r="G30" s="374" t="s">
        <v>78</v>
      </c>
      <c r="H30" s="374" t="s">
        <v>8</v>
      </c>
      <c r="I30" s="369" t="s">
        <v>136</v>
      </c>
      <c r="J30" s="369" t="s">
        <v>58</v>
      </c>
      <c r="K30" s="381" t="s">
        <v>27</v>
      </c>
      <c r="L30" s="381" t="s">
        <v>68</v>
      </c>
      <c r="M30" s="199"/>
      <c r="N30" s="199"/>
    </row>
    <row r="31" spans="1:14" ht="45.75" customHeight="1" thickBot="1">
      <c r="A31" s="372"/>
      <c r="B31" s="373"/>
      <c r="C31" s="373"/>
      <c r="D31" s="373"/>
      <c r="E31" s="373"/>
      <c r="F31" s="373"/>
      <c r="G31" s="375"/>
      <c r="H31" s="375"/>
      <c r="I31" s="376"/>
      <c r="J31" s="376"/>
      <c r="K31" s="382"/>
      <c r="L31" s="382"/>
      <c r="M31" s="199"/>
      <c r="N31" s="199"/>
    </row>
    <row r="32" spans="1:14" ht="56.25" customHeight="1" thickBot="1">
      <c r="A32" s="397" t="s">
        <v>135</v>
      </c>
      <c r="B32" s="398"/>
      <c r="C32" s="398"/>
      <c r="D32" s="398"/>
      <c r="E32" s="398"/>
      <c r="F32" s="399"/>
      <c r="G32" s="301">
        <v>2</v>
      </c>
      <c r="H32" s="302" t="s">
        <v>139</v>
      </c>
      <c r="I32" s="146"/>
      <c r="J32" s="154"/>
      <c r="K32" s="147">
        <f>I32</f>
        <v>0</v>
      </c>
      <c r="L32" s="148">
        <f>K32+K32*J32</f>
        <v>0</v>
      </c>
      <c r="M32" s="208"/>
      <c r="N32" s="208"/>
    </row>
    <row r="33" spans="1:14" ht="15">
      <c r="A33" s="209"/>
      <c r="B33" s="203"/>
      <c r="C33" s="203"/>
      <c r="D33" s="203"/>
      <c r="E33" s="203"/>
      <c r="F33" s="201"/>
      <c r="G33" s="200"/>
      <c r="H33" s="201"/>
      <c r="I33" s="199"/>
      <c r="J33" s="215"/>
      <c r="K33" s="202"/>
      <c r="L33" s="202"/>
      <c r="M33" s="200"/>
      <c r="N33" s="199"/>
    </row>
    <row r="34" spans="1:14" ht="15">
      <c r="A34" s="372" t="s">
        <v>1</v>
      </c>
      <c r="B34" s="373"/>
      <c r="C34" s="373"/>
      <c r="D34" s="373"/>
      <c r="E34" s="373"/>
      <c r="F34" s="373"/>
      <c r="G34" s="374" t="s">
        <v>71</v>
      </c>
      <c r="H34" s="374" t="s">
        <v>8</v>
      </c>
      <c r="I34" s="369" t="s">
        <v>75</v>
      </c>
      <c r="J34" s="369" t="s">
        <v>58</v>
      </c>
      <c r="K34" s="381" t="s">
        <v>76</v>
      </c>
      <c r="L34" s="381" t="s">
        <v>68</v>
      </c>
      <c r="M34" s="199"/>
      <c r="N34" s="199"/>
    </row>
    <row r="35" spans="1:14" ht="51" customHeight="1" thickBot="1">
      <c r="A35" s="372"/>
      <c r="B35" s="373"/>
      <c r="C35" s="373"/>
      <c r="D35" s="373"/>
      <c r="E35" s="373"/>
      <c r="F35" s="373"/>
      <c r="G35" s="375"/>
      <c r="H35" s="375"/>
      <c r="I35" s="376"/>
      <c r="J35" s="376"/>
      <c r="K35" s="382"/>
      <c r="L35" s="382"/>
      <c r="M35" s="199"/>
      <c r="N35" s="199"/>
    </row>
    <row r="36" spans="1:14" ht="15">
      <c r="A36" s="383" t="s">
        <v>72</v>
      </c>
      <c r="B36" s="384"/>
      <c r="C36" s="384"/>
      <c r="D36" s="384"/>
      <c r="E36" s="384"/>
      <c r="F36" s="384"/>
      <c r="G36" s="210">
        <v>80</v>
      </c>
      <c r="H36" s="206" t="s">
        <v>73</v>
      </c>
      <c r="I36" s="213"/>
      <c r="J36" s="152"/>
      <c r="K36" s="141">
        <f>(G36*I36)*731</f>
        <v>0</v>
      </c>
      <c r="L36" s="142">
        <f>K36+K36*J36</f>
        <v>0</v>
      </c>
      <c r="M36" s="199"/>
      <c r="N36" s="199"/>
    </row>
    <row r="37" spans="1:14" ht="15.75" thickBot="1">
      <c r="A37" s="383" t="s">
        <v>74</v>
      </c>
      <c r="B37" s="384"/>
      <c r="C37" s="384"/>
      <c r="D37" s="384"/>
      <c r="E37" s="384"/>
      <c r="F37" s="384"/>
      <c r="G37" s="210">
        <v>10</v>
      </c>
      <c r="H37" s="206" t="s">
        <v>73</v>
      </c>
      <c r="I37" s="212"/>
      <c r="J37" s="214"/>
      <c r="K37" s="144">
        <f aca="true" t="shared" si="2" ref="K37">(G37*I37)*731</f>
        <v>0</v>
      </c>
      <c r="L37" s="145">
        <f aca="true" t="shared" si="3" ref="L37">K37+K37*J37</f>
        <v>0</v>
      </c>
      <c r="M37" s="199"/>
      <c r="N37" s="199"/>
    </row>
    <row r="38" spans="1:14" ht="15.75" thickBot="1">
      <c r="A38" s="391" t="s">
        <v>69</v>
      </c>
      <c r="B38" s="392"/>
      <c r="C38" s="392"/>
      <c r="D38" s="392"/>
      <c r="E38" s="392"/>
      <c r="F38" s="392"/>
      <c r="G38" s="205"/>
      <c r="H38" s="204"/>
      <c r="I38" s="200"/>
      <c r="J38" s="215"/>
      <c r="K38" s="211">
        <f>SUM(K27:K37)</f>
        <v>0</v>
      </c>
      <c r="L38" s="211">
        <f>SUM(L27:L37)</f>
        <v>0</v>
      </c>
      <c r="M38" s="199"/>
      <c r="N38" s="199"/>
    </row>
    <row r="39" spans="1:14" ht="15.75" thickBot="1">
      <c r="A39" s="209"/>
      <c r="B39" s="203"/>
      <c r="C39" s="203"/>
      <c r="D39" s="203"/>
      <c r="E39" s="203"/>
      <c r="F39" s="201"/>
      <c r="G39" s="200"/>
      <c r="H39" s="201"/>
      <c r="I39" s="199"/>
      <c r="J39" s="215"/>
      <c r="K39" s="202"/>
      <c r="L39" s="202"/>
      <c r="M39" s="199"/>
      <c r="N39" s="199"/>
    </row>
    <row r="40" spans="1:14" ht="15.75" thickBot="1">
      <c r="A40" s="385" t="s">
        <v>96</v>
      </c>
      <c r="B40" s="386"/>
      <c r="C40" s="386"/>
      <c r="D40" s="386"/>
      <c r="E40" s="386"/>
      <c r="F40" s="386"/>
      <c r="G40" s="387"/>
      <c r="H40" s="388"/>
      <c r="I40" s="200"/>
      <c r="J40" s="215"/>
      <c r="K40" s="217">
        <f>K23+K38</f>
        <v>0</v>
      </c>
      <c r="L40" s="217">
        <f>L23+L38</f>
        <v>0</v>
      </c>
      <c r="M40" s="199"/>
      <c r="N40" s="218"/>
    </row>
    <row r="41" spans="1:14" ht="15">
      <c r="A41" s="209"/>
      <c r="B41" s="203"/>
      <c r="C41" s="203"/>
      <c r="D41" s="203"/>
      <c r="E41" s="203"/>
      <c r="F41" s="201"/>
      <c r="G41" s="200"/>
      <c r="H41" s="201"/>
      <c r="I41" s="199"/>
      <c r="J41" s="215"/>
      <c r="K41" s="202"/>
      <c r="L41" s="202"/>
      <c r="M41" s="199"/>
      <c r="N41" s="199"/>
    </row>
    <row r="42" spans="1:14" ht="15">
      <c r="A42" s="209" t="s">
        <v>34</v>
      </c>
      <c r="B42" s="207" t="s">
        <v>93</v>
      </c>
      <c r="C42" s="203"/>
      <c r="D42" s="203"/>
      <c r="E42" s="203"/>
      <c r="F42" s="201"/>
      <c r="G42" s="200"/>
      <c r="H42" s="201"/>
      <c r="I42" s="199"/>
      <c r="J42" s="216"/>
      <c r="K42" s="202"/>
      <c r="L42" s="202"/>
      <c r="M42" s="200"/>
      <c r="N42" s="199"/>
    </row>
    <row r="43" spans="1:14" ht="15">
      <c r="A43" s="209"/>
      <c r="B43" s="207" t="s">
        <v>59</v>
      </c>
      <c r="C43" s="203"/>
      <c r="D43" s="203"/>
      <c r="E43" s="203"/>
      <c r="F43" s="201"/>
      <c r="G43" s="200"/>
      <c r="H43" s="201"/>
      <c r="I43" s="199"/>
      <c r="J43" s="216"/>
      <c r="K43" s="202"/>
      <c r="L43" s="202"/>
      <c r="M43" s="200"/>
      <c r="N43" s="199"/>
    </row>
    <row r="44" spans="1:14" ht="15">
      <c r="A44" s="209"/>
      <c r="B44" s="336" t="s">
        <v>37</v>
      </c>
      <c r="C44" s="203"/>
      <c r="D44" s="203"/>
      <c r="E44" s="203"/>
      <c r="F44" s="201"/>
      <c r="G44" s="200"/>
      <c r="H44" s="337"/>
      <c r="I44" s="199"/>
      <c r="J44" s="216"/>
      <c r="K44" s="202"/>
      <c r="L44" s="202"/>
      <c r="M44" s="200"/>
      <c r="N44" s="199"/>
    </row>
  </sheetData>
  <mergeCells count="39">
    <mergeCell ref="A25:F26"/>
    <mergeCell ref="G25:G26"/>
    <mergeCell ref="A30:F31"/>
    <mergeCell ref="G30:G31"/>
    <mergeCell ref="K30:K31"/>
    <mergeCell ref="H30:H31"/>
    <mergeCell ref="I30:I31"/>
    <mergeCell ref="J30:J31"/>
    <mergeCell ref="A27:F27"/>
    <mergeCell ref="A28:F28"/>
    <mergeCell ref="H25:H26"/>
    <mergeCell ref="I25:I26"/>
    <mergeCell ref="J25:J26"/>
    <mergeCell ref="K25:K26"/>
    <mergeCell ref="N5:N6"/>
    <mergeCell ref="A5:A6"/>
    <mergeCell ref="B5:E5"/>
    <mergeCell ref="F5:F6"/>
    <mergeCell ref="G5:G6"/>
    <mergeCell ref="H5:H6"/>
    <mergeCell ref="I5:I6"/>
    <mergeCell ref="L5:L6"/>
    <mergeCell ref="J5:J6"/>
    <mergeCell ref="A3:L3"/>
    <mergeCell ref="A38:F38"/>
    <mergeCell ref="A40:H40"/>
    <mergeCell ref="K34:K35"/>
    <mergeCell ref="L34:L35"/>
    <mergeCell ref="A36:F36"/>
    <mergeCell ref="A37:F37"/>
    <mergeCell ref="A34:F35"/>
    <mergeCell ref="G34:G35"/>
    <mergeCell ref="H34:H35"/>
    <mergeCell ref="I34:I35"/>
    <mergeCell ref="J34:J35"/>
    <mergeCell ref="L25:L26"/>
    <mergeCell ref="K5:K6"/>
    <mergeCell ref="L30:L31"/>
    <mergeCell ref="A32:F32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1" sqref="A1:XFD3"/>
    </sheetView>
  </sheetViews>
  <sheetFormatPr defaultColWidth="9.140625" defaultRowHeight="15"/>
  <cols>
    <col min="1" max="1" width="35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15.00390625" style="2" customWidth="1"/>
    <col min="7" max="7" width="14.28125" style="1" customWidth="1"/>
    <col min="8" max="8" width="26.00390625" style="2" customWidth="1"/>
    <col min="9" max="9" width="19.00390625" style="0" customWidth="1"/>
    <col min="10" max="10" width="10.8515625" style="33" customWidth="1"/>
    <col min="11" max="12" width="14.00390625" style="3" customWidth="1"/>
    <col min="13" max="13" width="2.28125" style="1" customWidth="1"/>
    <col min="14" max="14" width="34.2812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141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62" t="s">
        <v>144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15">
      <c r="M4"/>
    </row>
    <row r="5" spans="1:14" ht="25.5" customHeight="1">
      <c r="A5" s="377" t="s">
        <v>25</v>
      </c>
      <c r="B5" s="378" t="s">
        <v>24</v>
      </c>
      <c r="C5" s="378"/>
      <c r="D5" s="378"/>
      <c r="E5" s="378"/>
      <c r="F5" s="379" t="s">
        <v>60</v>
      </c>
      <c r="G5" s="374" t="s">
        <v>61</v>
      </c>
      <c r="H5" s="380" t="s">
        <v>26</v>
      </c>
      <c r="I5" s="369" t="s">
        <v>57</v>
      </c>
      <c r="J5" s="369" t="s">
        <v>58</v>
      </c>
      <c r="K5" s="381" t="s">
        <v>62</v>
      </c>
      <c r="L5" s="381" t="s">
        <v>63</v>
      </c>
      <c r="N5" s="369" t="s">
        <v>35</v>
      </c>
    </row>
    <row r="6" spans="1:14" ht="33.75" customHeight="1" thickBot="1">
      <c r="A6" s="377"/>
      <c r="B6" s="9" t="s">
        <v>11</v>
      </c>
      <c r="C6" s="9" t="s">
        <v>12</v>
      </c>
      <c r="D6" s="9" t="s">
        <v>9</v>
      </c>
      <c r="E6" s="9" t="s">
        <v>18</v>
      </c>
      <c r="F6" s="379"/>
      <c r="G6" s="374"/>
      <c r="H6" s="380"/>
      <c r="I6" s="369"/>
      <c r="J6" s="369"/>
      <c r="K6" s="381"/>
      <c r="L6" s="381"/>
      <c r="N6" s="369"/>
    </row>
    <row r="7" spans="1:14" ht="15">
      <c r="A7" s="11" t="s">
        <v>4</v>
      </c>
      <c r="B7" s="16" t="s">
        <v>31</v>
      </c>
      <c r="C7" s="16" t="s">
        <v>31</v>
      </c>
      <c r="D7" s="16" t="s">
        <v>31</v>
      </c>
      <c r="E7" s="16" t="s">
        <v>31</v>
      </c>
      <c r="F7" s="18" t="s">
        <v>31</v>
      </c>
      <c r="G7" s="31">
        <v>130000</v>
      </c>
      <c r="H7" s="19" t="s">
        <v>0</v>
      </c>
      <c r="I7" s="43"/>
      <c r="J7" s="55"/>
      <c r="K7" s="37">
        <f>G7*I7</f>
        <v>0</v>
      </c>
      <c r="L7" s="35">
        <f>K7+K7*J7</f>
        <v>0</v>
      </c>
      <c r="N7" s="52"/>
    </row>
    <row r="8" spans="1:14" ht="15">
      <c r="A8" s="11" t="s">
        <v>3</v>
      </c>
      <c r="B8" s="16"/>
      <c r="C8" s="16">
        <v>0.6</v>
      </c>
      <c r="D8" s="16">
        <v>2</v>
      </c>
      <c r="E8" s="16" t="s">
        <v>17</v>
      </c>
      <c r="F8" s="18">
        <v>240</v>
      </c>
      <c r="G8" s="30">
        <v>144</v>
      </c>
      <c r="H8" s="19" t="s">
        <v>0</v>
      </c>
      <c r="I8" s="44"/>
      <c r="J8" s="56"/>
      <c r="K8" s="37">
        <f aca="true" t="shared" si="0" ref="K8:K10">G8*I8</f>
        <v>0</v>
      </c>
      <c r="L8" s="35">
        <f aca="true" t="shared" si="1" ref="L8:L10">K8+K8*J8</f>
        <v>0</v>
      </c>
      <c r="N8" s="53"/>
    </row>
    <row r="9" spans="1:14" ht="15">
      <c r="A9" s="11" t="s">
        <v>3</v>
      </c>
      <c r="B9" s="16"/>
      <c r="C9" s="16">
        <v>2.9</v>
      </c>
      <c r="D9" s="16">
        <v>10</v>
      </c>
      <c r="E9" s="16" t="s">
        <v>17</v>
      </c>
      <c r="F9" s="18">
        <v>100</v>
      </c>
      <c r="G9" s="30">
        <v>290</v>
      </c>
      <c r="H9" s="19" t="s">
        <v>0</v>
      </c>
      <c r="I9" s="45"/>
      <c r="J9" s="57"/>
      <c r="K9" s="37">
        <f t="shared" si="0"/>
        <v>0</v>
      </c>
      <c r="L9" s="35">
        <f t="shared" si="1"/>
        <v>0</v>
      </c>
      <c r="N9" s="53"/>
    </row>
    <row r="10" spans="1:14" ht="15.75" thickBot="1">
      <c r="A10" s="11" t="s">
        <v>5</v>
      </c>
      <c r="B10" s="16"/>
      <c r="C10" s="16">
        <v>7.5</v>
      </c>
      <c r="D10" s="16">
        <v>10</v>
      </c>
      <c r="E10" s="16"/>
      <c r="F10" s="360">
        <v>6</v>
      </c>
      <c r="G10" s="30">
        <v>45</v>
      </c>
      <c r="H10" s="19" t="s">
        <v>0</v>
      </c>
      <c r="I10" s="47"/>
      <c r="J10" s="58"/>
      <c r="K10" s="37">
        <f t="shared" si="0"/>
        <v>0</v>
      </c>
      <c r="L10" s="35">
        <f t="shared" si="1"/>
        <v>0</v>
      </c>
      <c r="N10" s="53"/>
    </row>
    <row r="11" spans="1:12" ht="30.75" thickBot="1">
      <c r="A11" s="12" t="s">
        <v>67</v>
      </c>
      <c r="B11" s="13"/>
      <c r="C11" s="13"/>
      <c r="D11" s="13"/>
      <c r="E11" s="13"/>
      <c r="F11" s="14"/>
      <c r="G11" s="15"/>
      <c r="H11" s="14"/>
      <c r="I11" s="1"/>
      <c r="K11" s="36">
        <f>SUM(K7:K10)</f>
        <v>0</v>
      </c>
      <c r="L11" s="36">
        <f>SUM(L7:L10)</f>
        <v>0</v>
      </c>
    </row>
    <row r="13" ht="15">
      <c r="B13" s="24"/>
    </row>
    <row r="14" spans="1:14" ht="15">
      <c r="A14" s="372" t="s">
        <v>1</v>
      </c>
      <c r="B14" s="373"/>
      <c r="C14" s="373"/>
      <c r="D14" s="373"/>
      <c r="E14" s="373"/>
      <c r="F14" s="373"/>
      <c r="G14" s="374" t="s">
        <v>77</v>
      </c>
      <c r="H14" s="374" t="s">
        <v>8</v>
      </c>
      <c r="I14" s="369" t="s">
        <v>70</v>
      </c>
      <c r="J14" s="369" t="s">
        <v>58</v>
      </c>
      <c r="K14" s="381" t="s">
        <v>27</v>
      </c>
      <c r="L14" s="381" t="s">
        <v>68</v>
      </c>
      <c r="M14" s="111"/>
      <c r="N14" s="111"/>
    </row>
    <row r="15" spans="1:14" ht="48" customHeight="1">
      <c r="A15" s="372"/>
      <c r="B15" s="373"/>
      <c r="C15" s="373"/>
      <c r="D15" s="373"/>
      <c r="E15" s="373"/>
      <c r="F15" s="373"/>
      <c r="G15" s="375"/>
      <c r="H15" s="375"/>
      <c r="I15" s="376"/>
      <c r="J15" s="376"/>
      <c r="K15" s="382"/>
      <c r="L15" s="382"/>
      <c r="M15" s="111"/>
      <c r="N15" s="111" t="s">
        <v>38</v>
      </c>
    </row>
    <row r="16" spans="1:14" ht="15">
      <c r="A16" s="383" t="s">
        <v>64</v>
      </c>
      <c r="B16" s="384"/>
      <c r="C16" s="384"/>
      <c r="D16" s="384"/>
      <c r="E16" s="384"/>
      <c r="F16" s="384"/>
      <c r="G16" s="124">
        <v>16</v>
      </c>
      <c r="H16" s="120" t="s">
        <v>36</v>
      </c>
      <c r="I16" s="140"/>
      <c r="J16" s="67"/>
      <c r="K16" s="129">
        <f>G16*I16</f>
        <v>0</v>
      </c>
      <c r="L16" s="127">
        <f>K16+K16*J16</f>
        <v>0</v>
      </c>
      <c r="M16" s="111"/>
      <c r="N16" s="111" t="s">
        <v>39</v>
      </c>
    </row>
    <row r="17" spans="1:14" ht="15">
      <c r="A17" s="383" t="s">
        <v>65</v>
      </c>
      <c r="B17" s="384"/>
      <c r="C17" s="384"/>
      <c r="D17" s="384"/>
      <c r="E17" s="384"/>
      <c r="F17" s="384"/>
      <c r="G17" s="124">
        <v>32</v>
      </c>
      <c r="H17" s="120" t="s">
        <v>36</v>
      </c>
      <c r="I17" s="140"/>
      <c r="J17" s="67"/>
      <c r="K17" s="129">
        <f aca="true" t="shared" si="2" ref="K17">G17*I17</f>
        <v>0</v>
      </c>
      <c r="L17" s="127">
        <f aca="true" t="shared" si="3" ref="L17:L26">K17+K17*J17</f>
        <v>0</v>
      </c>
      <c r="M17" s="111"/>
      <c r="N17" s="111" t="s">
        <v>39</v>
      </c>
    </row>
    <row r="18" spans="1:14" ht="15">
      <c r="A18" s="123"/>
      <c r="B18" s="117"/>
      <c r="C18" s="117"/>
      <c r="D18" s="117"/>
      <c r="E18" s="117"/>
      <c r="F18" s="113"/>
      <c r="G18" s="112"/>
      <c r="H18" s="113"/>
      <c r="I18" s="111"/>
      <c r="J18" s="136"/>
      <c r="K18" s="114"/>
      <c r="L18" s="114"/>
      <c r="M18" s="112"/>
      <c r="N18" s="111"/>
    </row>
    <row r="19" spans="1:14" ht="15">
      <c r="A19" s="372" t="s">
        <v>1</v>
      </c>
      <c r="B19" s="373"/>
      <c r="C19" s="373"/>
      <c r="D19" s="373"/>
      <c r="E19" s="373"/>
      <c r="F19" s="373"/>
      <c r="G19" s="374" t="s">
        <v>78</v>
      </c>
      <c r="H19" s="374" t="s">
        <v>8</v>
      </c>
      <c r="I19" s="369" t="s">
        <v>70</v>
      </c>
      <c r="J19" s="369" t="s">
        <v>58</v>
      </c>
      <c r="K19" s="381" t="s">
        <v>27</v>
      </c>
      <c r="L19" s="381" t="s">
        <v>68</v>
      </c>
      <c r="M19" s="111"/>
      <c r="N19" s="111"/>
    </row>
    <row r="20" spans="1:14" ht="31.5" customHeight="1">
      <c r="A20" s="372"/>
      <c r="B20" s="373"/>
      <c r="C20" s="373"/>
      <c r="D20" s="373"/>
      <c r="E20" s="373"/>
      <c r="F20" s="373"/>
      <c r="G20" s="375"/>
      <c r="H20" s="375"/>
      <c r="I20" s="376"/>
      <c r="J20" s="376"/>
      <c r="K20" s="382"/>
      <c r="L20" s="382"/>
      <c r="M20" s="111"/>
      <c r="N20" s="111" t="s">
        <v>38</v>
      </c>
    </row>
    <row r="21" spans="1:14" ht="30">
      <c r="A21" s="389" t="s">
        <v>66</v>
      </c>
      <c r="B21" s="390"/>
      <c r="C21" s="390"/>
      <c r="D21" s="390"/>
      <c r="E21" s="390"/>
      <c r="F21" s="390"/>
      <c r="G21" s="125">
        <v>2</v>
      </c>
      <c r="H21" s="126" t="s">
        <v>89</v>
      </c>
      <c r="I21" s="130"/>
      <c r="J21" s="67"/>
      <c r="K21" s="129">
        <f>24*I21</f>
        <v>0</v>
      </c>
      <c r="L21" s="127">
        <f t="shared" si="3"/>
        <v>0</v>
      </c>
      <c r="M21" s="122"/>
      <c r="N21" s="122" t="s">
        <v>79</v>
      </c>
    </row>
    <row r="22" spans="1:14" ht="15">
      <c r="A22" s="123"/>
      <c r="B22" s="117"/>
      <c r="C22" s="117"/>
      <c r="D22" s="117"/>
      <c r="E22" s="117"/>
      <c r="F22" s="113"/>
      <c r="G22" s="112"/>
      <c r="H22" s="113"/>
      <c r="I22" s="111"/>
      <c r="J22" s="136"/>
      <c r="K22" s="114"/>
      <c r="L22" s="114"/>
      <c r="M22" s="112"/>
      <c r="N22" s="111"/>
    </row>
    <row r="23" spans="1:14" ht="15">
      <c r="A23" s="372" t="s">
        <v>1</v>
      </c>
      <c r="B23" s="373"/>
      <c r="C23" s="373"/>
      <c r="D23" s="373"/>
      <c r="E23" s="373"/>
      <c r="F23" s="373"/>
      <c r="G23" s="374" t="s">
        <v>71</v>
      </c>
      <c r="H23" s="374" t="s">
        <v>8</v>
      </c>
      <c r="I23" s="369" t="s">
        <v>75</v>
      </c>
      <c r="J23" s="369" t="s">
        <v>58</v>
      </c>
      <c r="K23" s="381" t="s">
        <v>76</v>
      </c>
      <c r="L23" s="381" t="s">
        <v>68</v>
      </c>
      <c r="M23" s="111"/>
      <c r="N23" s="111"/>
    </row>
    <row r="24" spans="1:14" ht="45.75" customHeight="1">
      <c r="A24" s="372"/>
      <c r="B24" s="373"/>
      <c r="C24" s="373"/>
      <c r="D24" s="373"/>
      <c r="E24" s="373"/>
      <c r="F24" s="373"/>
      <c r="G24" s="375"/>
      <c r="H24" s="375"/>
      <c r="I24" s="376"/>
      <c r="J24" s="376"/>
      <c r="K24" s="382"/>
      <c r="L24" s="382"/>
      <c r="M24" s="111"/>
      <c r="N24" s="111"/>
    </row>
    <row r="25" spans="1:14" ht="15">
      <c r="A25" s="383" t="s">
        <v>72</v>
      </c>
      <c r="B25" s="384"/>
      <c r="C25" s="384"/>
      <c r="D25" s="384"/>
      <c r="E25" s="384"/>
      <c r="F25" s="384"/>
      <c r="G25" s="124">
        <v>104</v>
      </c>
      <c r="H25" s="120" t="s">
        <v>73</v>
      </c>
      <c r="I25" s="131"/>
      <c r="J25" s="67"/>
      <c r="K25" s="129">
        <f>(G25*I25)*731</f>
        <v>0</v>
      </c>
      <c r="L25" s="127">
        <f t="shared" si="3"/>
        <v>0</v>
      </c>
      <c r="M25" s="111"/>
      <c r="N25" s="111"/>
    </row>
    <row r="26" spans="1:14" ht="15.75" thickBot="1">
      <c r="A26" s="383" t="s">
        <v>74</v>
      </c>
      <c r="B26" s="384"/>
      <c r="C26" s="384"/>
      <c r="D26" s="384"/>
      <c r="E26" s="384"/>
      <c r="F26" s="384"/>
      <c r="G26" s="124">
        <v>1</v>
      </c>
      <c r="H26" s="120" t="s">
        <v>73</v>
      </c>
      <c r="I26" s="132"/>
      <c r="J26" s="135"/>
      <c r="K26" s="129">
        <f>(G26*I26)*731</f>
        <v>0</v>
      </c>
      <c r="L26" s="127">
        <f t="shared" si="3"/>
        <v>0</v>
      </c>
      <c r="M26" s="111"/>
      <c r="N26" s="111"/>
    </row>
    <row r="27" spans="1:14" ht="15.75" thickBot="1">
      <c r="A27" s="391" t="s">
        <v>69</v>
      </c>
      <c r="B27" s="392"/>
      <c r="C27" s="392"/>
      <c r="D27" s="392"/>
      <c r="E27" s="392"/>
      <c r="F27" s="392"/>
      <c r="G27" s="119"/>
      <c r="H27" s="118"/>
      <c r="I27" s="112"/>
      <c r="J27" s="136"/>
      <c r="K27" s="128">
        <f>SUM(K16:K26)</f>
        <v>0</v>
      </c>
      <c r="L27" s="128">
        <f>SUM(L16:L26)</f>
        <v>0</v>
      </c>
      <c r="M27" s="111"/>
      <c r="N27" s="111"/>
    </row>
    <row r="28" spans="1:14" ht="15.75" thickBot="1">
      <c r="A28" s="123"/>
      <c r="B28" s="117"/>
      <c r="C28" s="117"/>
      <c r="D28" s="117"/>
      <c r="E28" s="117"/>
      <c r="F28" s="113"/>
      <c r="G28" s="112"/>
      <c r="H28" s="113"/>
      <c r="I28" s="111"/>
      <c r="J28" s="136"/>
      <c r="K28" s="114"/>
      <c r="L28" s="114"/>
      <c r="M28" s="111"/>
      <c r="N28" s="111"/>
    </row>
    <row r="29" spans="1:14" ht="15.75" thickBot="1">
      <c r="A29" s="385" t="s">
        <v>90</v>
      </c>
      <c r="B29" s="386"/>
      <c r="C29" s="386"/>
      <c r="D29" s="386"/>
      <c r="E29" s="386"/>
      <c r="F29" s="386"/>
      <c r="G29" s="387"/>
      <c r="H29" s="388"/>
      <c r="I29" s="112"/>
      <c r="J29" s="136"/>
      <c r="K29" s="138">
        <f>K11+K27</f>
        <v>0</v>
      </c>
      <c r="L29" s="138">
        <f>L11+L27</f>
        <v>0</v>
      </c>
      <c r="M29" s="111"/>
      <c r="N29" s="139"/>
    </row>
    <row r="30" spans="1:14" ht="15">
      <c r="A30" s="123"/>
      <c r="B30" s="117"/>
      <c r="C30" s="117"/>
      <c r="D30" s="117"/>
      <c r="E30" s="117"/>
      <c r="F30" s="113"/>
      <c r="G30" s="112"/>
      <c r="H30" s="113"/>
      <c r="I30" s="111"/>
      <c r="J30" s="136"/>
      <c r="K30" s="114"/>
      <c r="L30" s="114"/>
      <c r="M30" s="111"/>
      <c r="N30" s="111"/>
    </row>
    <row r="31" spans="1:14" ht="15">
      <c r="A31" s="123" t="s">
        <v>34</v>
      </c>
      <c r="B31" s="121" t="s">
        <v>93</v>
      </c>
      <c r="C31" s="117"/>
      <c r="D31" s="117"/>
      <c r="E31" s="117"/>
      <c r="F31" s="113"/>
      <c r="G31" s="112"/>
      <c r="H31" s="113"/>
      <c r="I31" s="111"/>
      <c r="J31" s="136"/>
      <c r="K31" s="114"/>
      <c r="L31" s="114"/>
      <c r="M31" s="111"/>
      <c r="N31" s="111"/>
    </row>
    <row r="32" spans="1:14" ht="15">
      <c r="A32" s="123"/>
      <c r="B32" s="121" t="s">
        <v>59</v>
      </c>
      <c r="C32" s="117"/>
      <c r="D32" s="117"/>
      <c r="E32" s="117"/>
      <c r="F32" s="113"/>
      <c r="G32" s="112"/>
      <c r="H32" s="113"/>
      <c r="I32" s="111"/>
      <c r="J32" s="136"/>
      <c r="K32" s="114"/>
      <c r="L32" s="114"/>
      <c r="M32" s="111"/>
      <c r="N32" s="111"/>
    </row>
    <row r="33" spans="1:14" ht="15">
      <c r="A33" s="123"/>
      <c r="B33" s="121"/>
      <c r="C33" s="117"/>
      <c r="D33" s="117"/>
      <c r="E33" s="117"/>
      <c r="F33" s="113"/>
      <c r="G33" s="112"/>
      <c r="H33" s="113"/>
      <c r="I33" s="111"/>
      <c r="J33" s="136"/>
      <c r="K33" s="114"/>
      <c r="L33" s="114"/>
      <c r="M33" s="112"/>
      <c r="N33" s="111"/>
    </row>
    <row r="34" spans="1:14" ht="15">
      <c r="A34" s="114"/>
      <c r="B34" s="117"/>
      <c r="C34" s="117"/>
      <c r="D34" s="117"/>
      <c r="E34" s="117"/>
      <c r="F34" s="115"/>
      <c r="G34" s="116"/>
      <c r="H34" s="113"/>
      <c r="I34" s="111"/>
      <c r="J34" s="136"/>
      <c r="K34" s="114"/>
      <c r="L34" s="114"/>
      <c r="M34" s="112"/>
      <c r="N34" s="111"/>
    </row>
  </sheetData>
  <mergeCells count="39">
    <mergeCell ref="K5:K6"/>
    <mergeCell ref="N5:N6"/>
    <mergeCell ref="A5:A6"/>
    <mergeCell ref="B5:E5"/>
    <mergeCell ref="F5:F6"/>
    <mergeCell ref="G5:G6"/>
    <mergeCell ref="H5:H6"/>
    <mergeCell ref="I5:I6"/>
    <mergeCell ref="L5:L6"/>
    <mergeCell ref="J5:J6"/>
    <mergeCell ref="J19:J20"/>
    <mergeCell ref="K19:K20"/>
    <mergeCell ref="L19:L20"/>
    <mergeCell ref="A14:F15"/>
    <mergeCell ref="G14:G15"/>
    <mergeCell ref="H14:H15"/>
    <mergeCell ref="I14:I15"/>
    <mergeCell ref="J14:J15"/>
    <mergeCell ref="A17:F17"/>
    <mergeCell ref="A19:F20"/>
    <mergeCell ref="G19:G20"/>
    <mergeCell ref="H19:H20"/>
    <mergeCell ref="I19:I20"/>
    <mergeCell ref="A3:L3"/>
    <mergeCell ref="A27:F27"/>
    <mergeCell ref="A29:H29"/>
    <mergeCell ref="J23:J24"/>
    <mergeCell ref="K23:K24"/>
    <mergeCell ref="L23:L24"/>
    <mergeCell ref="A25:F25"/>
    <mergeCell ref="A26:F26"/>
    <mergeCell ref="A21:F21"/>
    <mergeCell ref="A23:F24"/>
    <mergeCell ref="G23:G24"/>
    <mergeCell ref="H23:H24"/>
    <mergeCell ref="I23:I24"/>
    <mergeCell ref="K14:K15"/>
    <mergeCell ref="L14:L15"/>
    <mergeCell ref="A16:F1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XFD3"/>
    </sheetView>
  </sheetViews>
  <sheetFormatPr defaultColWidth="9.140625" defaultRowHeight="15"/>
  <cols>
    <col min="1" max="1" width="52.574218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3.421875" style="2" customWidth="1"/>
    <col min="7" max="7" width="15.28125" style="1" customWidth="1"/>
    <col min="8" max="8" width="27.7109375" style="2" customWidth="1"/>
    <col min="9" max="9" width="19.00390625" style="0" customWidth="1"/>
    <col min="10" max="10" width="11.140625" style="62" customWidth="1"/>
    <col min="11" max="11" width="14.00390625" style="3" customWidth="1"/>
    <col min="12" max="12" width="18.00390625" style="3" customWidth="1"/>
    <col min="13" max="13" width="2.00390625" style="1" customWidth="1"/>
    <col min="14" max="14" width="36.574218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141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62" t="s">
        <v>145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15">
      <c r="M4"/>
    </row>
    <row r="5" spans="1:14" ht="25.5" customHeight="1">
      <c r="A5" s="377" t="s">
        <v>25</v>
      </c>
      <c r="B5" s="378" t="s">
        <v>24</v>
      </c>
      <c r="C5" s="378"/>
      <c r="D5" s="378"/>
      <c r="E5" s="378"/>
      <c r="F5" s="379" t="s">
        <v>60</v>
      </c>
      <c r="G5" s="374" t="s">
        <v>61</v>
      </c>
      <c r="H5" s="380" t="s">
        <v>26</v>
      </c>
      <c r="I5" s="369" t="s">
        <v>57</v>
      </c>
      <c r="J5" s="369" t="s">
        <v>58</v>
      </c>
      <c r="K5" s="381" t="s">
        <v>62</v>
      </c>
      <c r="L5" s="381" t="s">
        <v>63</v>
      </c>
      <c r="M5" s="68"/>
      <c r="N5" s="369" t="s">
        <v>35</v>
      </c>
    </row>
    <row r="6" spans="1:14" ht="33.75" customHeight="1" thickBot="1">
      <c r="A6" s="377"/>
      <c r="B6" s="70" t="s">
        <v>11</v>
      </c>
      <c r="C6" s="70" t="s">
        <v>12</v>
      </c>
      <c r="D6" s="70" t="s">
        <v>9</v>
      </c>
      <c r="E6" s="70" t="s">
        <v>18</v>
      </c>
      <c r="F6" s="379"/>
      <c r="G6" s="374"/>
      <c r="H6" s="380"/>
      <c r="I6" s="369"/>
      <c r="J6" s="369"/>
      <c r="K6" s="381"/>
      <c r="L6" s="381"/>
      <c r="M6" s="68"/>
      <c r="N6" s="369"/>
    </row>
    <row r="7" spans="1:14" ht="15">
      <c r="A7" s="71" t="s">
        <v>4</v>
      </c>
      <c r="B7" s="76" t="s">
        <v>31</v>
      </c>
      <c r="C7" s="76" t="s">
        <v>31</v>
      </c>
      <c r="D7" s="76" t="s">
        <v>31</v>
      </c>
      <c r="E7" s="76" t="s">
        <v>31</v>
      </c>
      <c r="F7" s="79" t="s">
        <v>31</v>
      </c>
      <c r="G7" s="92">
        <v>180000</v>
      </c>
      <c r="H7" s="80" t="s">
        <v>0</v>
      </c>
      <c r="I7" s="98"/>
      <c r="J7" s="106"/>
      <c r="K7" s="149">
        <f>I7*G7</f>
        <v>0</v>
      </c>
      <c r="L7" s="142">
        <f>K7+K7*J7</f>
        <v>0</v>
      </c>
      <c r="M7" s="68"/>
      <c r="N7" s="103"/>
    </row>
    <row r="8" spans="1:14" ht="15">
      <c r="A8" s="71" t="s">
        <v>80</v>
      </c>
      <c r="B8" s="77"/>
      <c r="C8" s="77">
        <v>11.2</v>
      </c>
      <c r="D8" s="76"/>
      <c r="E8" s="76"/>
      <c r="F8" s="79">
        <v>4</v>
      </c>
      <c r="G8" s="91">
        <v>44.8</v>
      </c>
      <c r="H8" s="80" t="s">
        <v>0</v>
      </c>
      <c r="I8" s="99"/>
      <c r="J8" s="96"/>
      <c r="K8" s="150">
        <f aca="true" t="shared" si="0" ref="K8:K22">I8*G8</f>
        <v>0</v>
      </c>
      <c r="L8" s="143">
        <f aca="true" t="shared" si="1" ref="L8:L22">K8+K8*J8</f>
        <v>0</v>
      </c>
      <c r="M8" s="68"/>
      <c r="N8" s="104"/>
    </row>
    <row r="9" spans="1:14" ht="15">
      <c r="A9" s="71" t="s">
        <v>81</v>
      </c>
      <c r="B9" s="77"/>
      <c r="C9" s="77">
        <v>2</v>
      </c>
      <c r="D9" s="76">
        <v>5</v>
      </c>
      <c r="E9" s="76"/>
      <c r="F9" s="79">
        <v>2</v>
      </c>
      <c r="G9" s="91">
        <v>4</v>
      </c>
      <c r="H9" s="173" t="s">
        <v>0</v>
      </c>
      <c r="I9" s="99"/>
      <c r="J9" s="96"/>
      <c r="K9" s="150">
        <f t="shared" si="0"/>
        <v>0</v>
      </c>
      <c r="L9" s="143">
        <f t="shared" si="1"/>
        <v>0</v>
      </c>
      <c r="M9" s="68"/>
      <c r="N9" s="104"/>
    </row>
    <row r="10" spans="1:14" ht="30">
      <c r="A10" s="109" t="s">
        <v>82</v>
      </c>
      <c r="B10" s="76" t="s">
        <v>16</v>
      </c>
      <c r="C10" s="76">
        <v>0.6</v>
      </c>
      <c r="D10" s="76">
        <v>2</v>
      </c>
      <c r="E10" s="76"/>
      <c r="F10" s="79">
        <v>300</v>
      </c>
      <c r="G10" s="91">
        <v>180</v>
      </c>
      <c r="H10" s="80" t="s">
        <v>0</v>
      </c>
      <c r="I10" s="100"/>
      <c r="J10" s="96"/>
      <c r="K10" s="150">
        <f t="shared" si="0"/>
        <v>0</v>
      </c>
      <c r="L10" s="143">
        <f t="shared" si="1"/>
        <v>0</v>
      </c>
      <c r="M10" s="68"/>
      <c r="N10" s="104"/>
    </row>
    <row r="11" spans="1:14" ht="15">
      <c r="A11" s="71" t="s">
        <v>3</v>
      </c>
      <c r="B11" s="76" t="s">
        <v>19</v>
      </c>
      <c r="C11" s="76">
        <v>2.9</v>
      </c>
      <c r="D11" s="76">
        <v>10</v>
      </c>
      <c r="E11" s="76">
        <v>150</v>
      </c>
      <c r="F11" s="79">
        <v>8</v>
      </c>
      <c r="G11" s="95">
        <v>23.2</v>
      </c>
      <c r="H11" s="80" t="s">
        <v>0</v>
      </c>
      <c r="I11" s="101"/>
      <c r="J11" s="96"/>
      <c r="K11" s="150">
        <f t="shared" si="0"/>
        <v>0</v>
      </c>
      <c r="L11" s="143">
        <f t="shared" si="1"/>
        <v>0</v>
      </c>
      <c r="M11" s="68"/>
      <c r="N11" s="104"/>
    </row>
    <row r="12" spans="1:14" ht="15">
      <c r="A12" s="71" t="s">
        <v>3</v>
      </c>
      <c r="B12" s="76"/>
      <c r="C12" s="76" t="s">
        <v>83</v>
      </c>
      <c r="D12" s="76">
        <v>50</v>
      </c>
      <c r="E12" s="76"/>
      <c r="F12" s="79">
        <v>12</v>
      </c>
      <c r="G12" s="95">
        <v>450</v>
      </c>
      <c r="H12" s="80" t="s">
        <v>0</v>
      </c>
      <c r="I12" s="188"/>
      <c r="J12" s="96"/>
      <c r="K12" s="150">
        <f t="shared" si="0"/>
        <v>0</v>
      </c>
      <c r="L12" s="143">
        <f t="shared" si="1"/>
        <v>0</v>
      </c>
      <c r="M12" s="68"/>
      <c r="N12" s="104"/>
    </row>
    <row r="13" spans="1:14" ht="30">
      <c r="A13" s="81" t="s">
        <v>45</v>
      </c>
      <c r="B13" s="76" t="s">
        <v>19</v>
      </c>
      <c r="C13" s="83">
        <v>3</v>
      </c>
      <c r="D13" s="83">
        <v>10</v>
      </c>
      <c r="E13" s="83"/>
      <c r="F13" s="84">
        <v>12</v>
      </c>
      <c r="G13" s="95">
        <v>36</v>
      </c>
      <c r="H13" s="80" t="s">
        <v>0</v>
      </c>
      <c r="I13" s="101"/>
      <c r="J13" s="96"/>
      <c r="K13" s="150">
        <f t="shared" si="0"/>
        <v>0</v>
      </c>
      <c r="L13" s="143">
        <f t="shared" si="1"/>
        <v>0</v>
      </c>
      <c r="M13" s="82"/>
      <c r="N13" s="107"/>
    </row>
    <row r="14" spans="1:14" ht="15">
      <c r="A14" s="71" t="s">
        <v>49</v>
      </c>
      <c r="B14" s="76"/>
      <c r="C14" s="76">
        <v>7.5</v>
      </c>
      <c r="D14" s="76">
        <v>10</v>
      </c>
      <c r="E14" s="76"/>
      <c r="F14" s="79">
        <v>8</v>
      </c>
      <c r="G14" s="91">
        <v>60</v>
      </c>
      <c r="H14" s="80" t="s">
        <v>0</v>
      </c>
      <c r="I14" s="101"/>
      <c r="J14" s="96"/>
      <c r="K14" s="150">
        <f t="shared" si="0"/>
        <v>0</v>
      </c>
      <c r="L14" s="143">
        <f t="shared" si="1"/>
        <v>0</v>
      </c>
      <c r="M14" s="68"/>
      <c r="N14" s="104"/>
    </row>
    <row r="15" spans="1:14" ht="15">
      <c r="A15" s="71" t="s">
        <v>49</v>
      </c>
      <c r="B15" s="76"/>
      <c r="C15" s="76" t="s">
        <v>20</v>
      </c>
      <c r="D15" s="76" t="s">
        <v>21</v>
      </c>
      <c r="E15" s="76"/>
      <c r="F15" s="79">
        <v>20</v>
      </c>
      <c r="G15" s="91">
        <v>750</v>
      </c>
      <c r="H15" s="80" t="s">
        <v>0</v>
      </c>
      <c r="I15" s="101"/>
      <c r="J15" s="96"/>
      <c r="K15" s="150">
        <f t="shared" si="0"/>
        <v>0</v>
      </c>
      <c r="L15" s="143">
        <f t="shared" si="1"/>
        <v>0</v>
      </c>
      <c r="M15" s="68"/>
      <c r="N15" s="104"/>
    </row>
    <row r="16" spans="1:14" ht="15">
      <c r="A16" s="71" t="s">
        <v>5</v>
      </c>
      <c r="B16" s="76"/>
      <c r="C16" s="76">
        <v>7.5</v>
      </c>
      <c r="D16" s="76">
        <v>10</v>
      </c>
      <c r="E16" s="76"/>
      <c r="F16" s="79">
        <v>24</v>
      </c>
      <c r="G16" s="91">
        <v>900</v>
      </c>
      <c r="H16" s="80" t="s">
        <v>0</v>
      </c>
      <c r="I16" s="101"/>
      <c r="J16" s="96"/>
      <c r="K16" s="150">
        <f t="shared" si="0"/>
        <v>0</v>
      </c>
      <c r="L16" s="143">
        <f t="shared" si="1"/>
        <v>0</v>
      </c>
      <c r="M16" s="68"/>
      <c r="N16" s="104"/>
    </row>
    <row r="17" spans="1:14" ht="15">
      <c r="A17" s="71" t="s">
        <v>5</v>
      </c>
      <c r="B17" s="76"/>
      <c r="C17" s="76">
        <v>30</v>
      </c>
      <c r="D17" s="76" t="s">
        <v>14</v>
      </c>
      <c r="E17" s="76"/>
      <c r="F17" s="79">
        <v>20</v>
      </c>
      <c r="G17" s="91">
        <v>600</v>
      </c>
      <c r="H17" s="80" t="s">
        <v>0</v>
      </c>
      <c r="I17" s="101"/>
      <c r="J17" s="96"/>
      <c r="K17" s="150">
        <f t="shared" si="0"/>
        <v>0</v>
      </c>
      <c r="L17" s="143">
        <f t="shared" si="1"/>
        <v>0</v>
      </c>
      <c r="M17" s="68"/>
      <c r="N17" s="104"/>
    </row>
    <row r="18" spans="1:14" ht="15">
      <c r="A18" s="81" t="s">
        <v>56</v>
      </c>
      <c r="B18" s="78"/>
      <c r="C18" s="93">
        <v>2.214</v>
      </c>
      <c r="D18" s="78"/>
      <c r="E18" s="78"/>
      <c r="F18" s="83">
        <v>2</v>
      </c>
      <c r="G18" s="94">
        <v>4.43</v>
      </c>
      <c r="H18" s="85" t="s">
        <v>0</v>
      </c>
      <c r="I18" s="101"/>
      <c r="J18" s="96"/>
      <c r="K18" s="150">
        <f t="shared" si="0"/>
        <v>0</v>
      </c>
      <c r="L18" s="143">
        <f t="shared" si="1"/>
        <v>0</v>
      </c>
      <c r="M18" s="68"/>
      <c r="N18" s="97"/>
    </row>
    <row r="19" spans="1:14" ht="15">
      <c r="A19" s="81" t="s">
        <v>84</v>
      </c>
      <c r="B19" s="78"/>
      <c r="C19" s="93">
        <v>2.4</v>
      </c>
      <c r="D19" s="86">
        <v>10</v>
      </c>
      <c r="E19" s="86"/>
      <c r="F19" s="83">
        <v>6</v>
      </c>
      <c r="G19" s="94">
        <v>14.4</v>
      </c>
      <c r="H19" s="85" t="s">
        <v>0</v>
      </c>
      <c r="I19" s="188"/>
      <c r="J19" s="96"/>
      <c r="K19" s="150">
        <f t="shared" si="0"/>
        <v>0</v>
      </c>
      <c r="L19" s="143">
        <f t="shared" si="1"/>
        <v>0</v>
      </c>
      <c r="M19" s="68"/>
      <c r="N19" s="97"/>
    </row>
    <row r="20" spans="1:14" ht="15">
      <c r="A20" s="81" t="s">
        <v>85</v>
      </c>
      <c r="B20" s="78"/>
      <c r="C20" s="93">
        <v>12.1</v>
      </c>
      <c r="D20" s="86">
        <v>50</v>
      </c>
      <c r="E20" s="86"/>
      <c r="F20" s="83">
        <v>20</v>
      </c>
      <c r="G20" s="110">
        <v>242</v>
      </c>
      <c r="H20" s="85" t="s">
        <v>0</v>
      </c>
      <c r="I20" s="188"/>
      <c r="J20" s="96"/>
      <c r="K20" s="150">
        <f t="shared" si="0"/>
        <v>0</v>
      </c>
      <c r="L20" s="143">
        <f t="shared" si="1"/>
        <v>0</v>
      </c>
      <c r="M20" s="68"/>
      <c r="N20" s="97"/>
    </row>
    <row r="21" spans="1:14" ht="14.45" customHeight="1">
      <c r="A21" s="71" t="s">
        <v>33</v>
      </c>
      <c r="B21" s="76"/>
      <c r="C21" s="76">
        <v>33</v>
      </c>
      <c r="D21" s="76"/>
      <c r="E21" s="76"/>
      <c r="F21" s="79">
        <v>3</v>
      </c>
      <c r="G21" s="91">
        <v>99</v>
      </c>
      <c r="H21" s="80" t="s">
        <v>0</v>
      </c>
      <c r="I21" s="188"/>
      <c r="J21" s="96"/>
      <c r="K21" s="150">
        <f t="shared" si="0"/>
        <v>0</v>
      </c>
      <c r="L21" s="143">
        <f t="shared" si="1"/>
        <v>0</v>
      </c>
      <c r="M21" s="68"/>
      <c r="N21" s="104"/>
    </row>
    <row r="22" spans="1:14" ht="24" customHeight="1" thickBot="1">
      <c r="A22" s="87" t="s">
        <v>7</v>
      </c>
      <c r="B22" s="88"/>
      <c r="C22" s="89">
        <v>2.4</v>
      </c>
      <c r="D22" s="89">
        <v>10</v>
      </c>
      <c r="E22" s="89"/>
      <c r="F22" s="90">
        <v>10</v>
      </c>
      <c r="G22" s="91">
        <v>24</v>
      </c>
      <c r="H22" s="80" t="s">
        <v>0</v>
      </c>
      <c r="I22" s="102"/>
      <c r="J22" s="105"/>
      <c r="K22" s="151">
        <f t="shared" si="0"/>
        <v>0</v>
      </c>
      <c r="L22" s="145">
        <f t="shared" si="1"/>
        <v>0</v>
      </c>
      <c r="M22" s="68"/>
      <c r="N22" s="108"/>
    </row>
    <row r="23" spans="1:14" ht="15" customHeight="1" thickBot="1">
      <c r="A23" s="72" t="s">
        <v>67</v>
      </c>
      <c r="B23" s="73"/>
      <c r="C23" s="73"/>
      <c r="D23" s="73"/>
      <c r="E23" s="73"/>
      <c r="F23" s="74"/>
      <c r="G23" s="75"/>
      <c r="H23" s="74"/>
      <c r="I23" s="69"/>
      <c r="J23" s="68"/>
      <c r="K23" s="128">
        <f>SUM(K7:K22)</f>
        <v>0</v>
      </c>
      <c r="L23" s="128">
        <f>SUM(L7:L22)</f>
        <v>0</v>
      </c>
      <c r="M23" s="68"/>
      <c r="N23" s="68"/>
    </row>
    <row r="24" spans="1:13" ht="15">
      <c r="A24"/>
      <c r="B24"/>
      <c r="C24"/>
      <c r="D24"/>
      <c r="E24"/>
      <c r="F24"/>
      <c r="G24"/>
      <c r="H24"/>
      <c r="J24"/>
      <c r="K24"/>
      <c r="L24"/>
      <c r="M24"/>
    </row>
    <row r="25" spans="1:14" ht="15">
      <c r="A25" s="372" t="s">
        <v>1</v>
      </c>
      <c r="B25" s="373"/>
      <c r="C25" s="373"/>
      <c r="D25" s="373"/>
      <c r="E25" s="373"/>
      <c r="F25" s="373"/>
      <c r="G25" s="374" t="s">
        <v>77</v>
      </c>
      <c r="H25" s="374" t="s">
        <v>8</v>
      </c>
      <c r="I25" s="369" t="s">
        <v>70</v>
      </c>
      <c r="J25" s="369" t="s">
        <v>58</v>
      </c>
      <c r="K25" s="381" t="s">
        <v>27</v>
      </c>
      <c r="L25" s="381" t="s">
        <v>68</v>
      </c>
      <c r="M25" s="111"/>
      <c r="N25" s="111"/>
    </row>
    <row r="26" spans="1:14" ht="32.25" customHeight="1" thickBot="1">
      <c r="A26" s="372"/>
      <c r="B26" s="373"/>
      <c r="C26" s="373"/>
      <c r="D26" s="373"/>
      <c r="E26" s="373"/>
      <c r="F26" s="373"/>
      <c r="G26" s="375"/>
      <c r="H26" s="375"/>
      <c r="I26" s="376"/>
      <c r="J26" s="376"/>
      <c r="K26" s="382"/>
      <c r="L26" s="382"/>
      <c r="M26" s="111"/>
      <c r="N26" s="111" t="s">
        <v>38</v>
      </c>
    </row>
    <row r="27" spans="1:14" ht="15">
      <c r="A27" s="383" t="s">
        <v>64</v>
      </c>
      <c r="B27" s="384"/>
      <c r="C27" s="384"/>
      <c r="D27" s="384"/>
      <c r="E27" s="384"/>
      <c r="F27" s="384"/>
      <c r="G27" s="124">
        <v>15</v>
      </c>
      <c r="H27" s="120" t="s">
        <v>36</v>
      </c>
      <c r="I27" s="133"/>
      <c r="J27" s="152"/>
      <c r="K27" s="141">
        <f>G27*I27</f>
        <v>0</v>
      </c>
      <c r="L27" s="142">
        <f>K27+K27*J27</f>
        <v>0</v>
      </c>
      <c r="M27" s="111"/>
      <c r="N27" s="111" t="s">
        <v>39</v>
      </c>
    </row>
    <row r="28" spans="1:14" ht="15.75" thickBot="1">
      <c r="A28" s="383" t="s">
        <v>65</v>
      </c>
      <c r="B28" s="384"/>
      <c r="C28" s="384"/>
      <c r="D28" s="384"/>
      <c r="E28" s="384"/>
      <c r="F28" s="384"/>
      <c r="G28" s="124">
        <v>20</v>
      </c>
      <c r="H28" s="120" t="s">
        <v>36</v>
      </c>
      <c r="I28" s="132"/>
      <c r="J28" s="153"/>
      <c r="K28" s="144">
        <f>G28*I28</f>
        <v>0</v>
      </c>
      <c r="L28" s="145">
        <f>K28+K28*J28</f>
        <v>0</v>
      </c>
      <c r="M28" s="111"/>
      <c r="N28" s="111" t="s">
        <v>39</v>
      </c>
    </row>
    <row r="29" spans="1:14" ht="15">
      <c r="A29" s="123"/>
      <c r="B29" s="117"/>
      <c r="C29" s="117"/>
      <c r="D29" s="117"/>
      <c r="E29" s="117"/>
      <c r="F29" s="113"/>
      <c r="G29" s="112"/>
      <c r="H29" s="113"/>
      <c r="I29" s="111"/>
      <c r="J29" s="136"/>
      <c r="K29" s="114"/>
      <c r="L29" s="114"/>
      <c r="M29" s="112"/>
      <c r="N29" s="111"/>
    </row>
    <row r="30" spans="1:14" ht="15" customHeight="1">
      <c r="A30" s="372" t="s">
        <v>1</v>
      </c>
      <c r="B30" s="373"/>
      <c r="C30" s="373"/>
      <c r="D30" s="373"/>
      <c r="E30" s="373"/>
      <c r="F30" s="373"/>
      <c r="G30" s="374" t="s">
        <v>78</v>
      </c>
      <c r="H30" s="374" t="s">
        <v>8</v>
      </c>
      <c r="I30" s="369" t="s">
        <v>70</v>
      </c>
      <c r="J30" s="369" t="s">
        <v>58</v>
      </c>
      <c r="K30" s="381" t="s">
        <v>27</v>
      </c>
      <c r="L30" s="381" t="s">
        <v>68</v>
      </c>
      <c r="M30" s="111"/>
      <c r="N30" s="111"/>
    </row>
    <row r="31" spans="1:14" ht="59.1" customHeight="1" thickBot="1">
      <c r="A31" s="372"/>
      <c r="B31" s="373"/>
      <c r="C31" s="373"/>
      <c r="D31" s="373"/>
      <c r="E31" s="373"/>
      <c r="F31" s="373"/>
      <c r="G31" s="375"/>
      <c r="H31" s="375"/>
      <c r="I31" s="376"/>
      <c r="J31" s="376"/>
      <c r="K31" s="382"/>
      <c r="L31" s="382"/>
      <c r="M31" s="111"/>
      <c r="N31" s="111" t="s">
        <v>38</v>
      </c>
    </row>
    <row r="32" spans="1:14" ht="30.75" thickBot="1">
      <c r="A32" s="389" t="s">
        <v>66</v>
      </c>
      <c r="B32" s="390"/>
      <c r="C32" s="390"/>
      <c r="D32" s="390"/>
      <c r="E32" s="390"/>
      <c r="F32" s="390"/>
      <c r="G32" s="125">
        <v>1</v>
      </c>
      <c r="H32" s="126" t="s">
        <v>87</v>
      </c>
      <c r="I32" s="146"/>
      <c r="J32" s="154"/>
      <c r="K32" s="147">
        <f>24*I32</f>
        <v>0</v>
      </c>
      <c r="L32" s="148">
        <f>K32+K32*J32</f>
        <v>0</v>
      </c>
      <c r="M32" s="122"/>
      <c r="N32" s="122" t="s">
        <v>79</v>
      </c>
    </row>
    <row r="33" spans="1:14" ht="15">
      <c r="A33" s="123"/>
      <c r="B33" s="117"/>
      <c r="C33" s="117"/>
      <c r="D33" s="117"/>
      <c r="E33" s="117"/>
      <c r="F33" s="113"/>
      <c r="G33" s="112"/>
      <c r="H33" s="113"/>
      <c r="I33" s="111"/>
      <c r="J33" s="136"/>
      <c r="K33" s="114"/>
      <c r="L33" s="114"/>
      <c r="M33" s="112"/>
      <c r="N33" s="111"/>
    </row>
    <row r="34" spans="1:14" ht="15">
      <c r="A34" s="372" t="s">
        <v>1</v>
      </c>
      <c r="B34" s="373"/>
      <c r="C34" s="373"/>
      <c r="D34" s="373"/>
      <c r="E34" s="373"/>
      <c r="F34" s="373"/>
      <c r="G34" s="374" t="s">
        <v>71</v>
      </c>
      <c r="H34" s="374" t="s">
        <v>8</v>
      </c>
      <c r="I34" s="369" t="s">
        <v>75</v>
      </c>
      <c r="J34" s="369" t="s">
        <v>58</v>
      </c>
      <c r="K34" s="381" t="s">
        <v>76</v>
      </c>
      <c r="L34" s="381" t="s">
        <v>68</v>
      </c>
      <c r="M34" s="111"/>
      <c r="N34" s="111"/>
    </row>
    <row r="35" spans="1:14" ht="48" customHeight="1" thickBot="1">
      <c r="A35" s="372"/>
      <c r="B35" s="373"/>
      <c r="C35" s="373"/>
      <c r="D35" s="373"/>
      <c r="E35" s="373"/>
      <c r="F35" s="373"/>
      <c r="G35" s="375"/>
      <c r="H35" s="375"/>
      <c r="I35" s="376"/>
      <c r="J35" s="376"/>
      <c r="K35" s="382"/>
      <c r="L35" s="382"/>
      <c r="M35" s="111"/>
      <c r="N35" s="111"/>
    </row>
    <row r="36" spans="1:14" ht="36" customHeight="1">
      <c r="A36" s="383" t="s">
        <v>72</v>
      </c>
      <c r="B36" s="384"/>
      <c r="C36" s="384"/>
      <c r="D36" s="384"/>
      <c r="E36" s="384"/>
      <c r="F36" s="384"/>
      <c r="G36" s="124">
        <v>60</v>
      </c>
      <c r="H36" s="120" t="s">
        <v>73</v>
      </c>
      <c r="I36" s="133"/>
      <c r="J36" s="152"/>
      <c r="K36" s="141">
        <f>(G36*I36)*731</f>
        <v>0</v>
      </c>
      <c r="L36" s="142">
        <f>K36+K36*J36</f>
        <v>0</v>
      </c>
      <c r="M36" s="111"/>
      <c r="N36" s="111"/>
    </row>
    <row r="37" spans="1:12" s="111" customFormat="1" ht="23.25" customHeight="1">
      <c r="A37" s="400" t="s">
        <v>86</v>
      </c>
      <c r="B37" s="401"/>
      <c r="C37" s="401"/>
      <c r="D37" s="401"/>
      <c r="E37" s="401"/>
      <c r="F37" s="402"/>
      <c r="G37" s="124">
        <v>25</v>
      </c>
      <c r="H37" s="120" t="s">
        <v>73</v>
      </c>
      <c r="I37" s="66"/>
      <c r="J37" s="134"/>
      <c r="K37" s="129">
        <f aca="true" t="shared" si="2" ref="K37:K38">(G37*I37)*731</f>
        <v>0</v>
      </c>
      <c r="L37" s="143">
        <f aca="true" t="shared" si="3" ref="L37:L38">K37+K37*J37</f>
        <v>0</v>
      </c>
    </row>
    <row r="38" spans="1:14" ht="15.75" thickBot="1">
      <c r="A38" s="383" t="s">
        <v>74</v>
      </c>
      <c r="B38" s="384"/>
      <c r="C38" s="384"/>
      <c r="D38" s="384"/>
      <c r="E38" s="384"/>
      <c r="F38" s="384"/>
      <c r="G38" s="124">
        <v>2</v>
      </c>
      <c r="H38" s="120" t="s">
        <v>73</v>
      </c>
      <c r="I38" s="132"/>
      <c r="J38" s="135"/>
      <c r="K38" s="144">
        <f t="shared" si="2"/>
        <v>0</v>
      </c>
      <c r="L38" s="145">
        <f t="shared" si="3"/>
        <v>0</v>
      </c>
      <c r="M38" s="111"/>
      <c r="N38" s="111"/>
    </row>
    <row r="39" spans="1:14" ht="15.75" thickBot="1">
      <c r="A39" s="391" t="s">
        <v>69</v>
      </c>
      <c r="B39" s="392"/>
      <c r="C39" s="392"/>
      <c r="D39" s="392"/>
      <c r="E39" s="392"/>
      <c r="F39" s="392"/>
      <c r="G39" s="119"/>
      <c r="H39" s="118"/>
      <c r="I39" s="112"/>
      <c r="J39" s="136"/>
      <c r="K39" s="128">
        <f>SUM(K27:K38)</f>
        <v>0</v>
      </c>
      <c r="L39" s="128">
        <f>SUM(L27:L38)</f>
        <v>0</v>
      </c>
      <c r="M39" s="111"/>
      <c r="N39" s="111"/>
    </row>
    <row r="40" spans="1:14" ht="15.75" thickBot="1">
      <c r="A40" s="123"/>
      <c r="B40" s="117"/>
      <c r="C40" s="117"/>
      <c r="D40" s="117"/>
      <c r="E40" s="117"/>
      <c r="F40" s="113"/>
      <c r="G40" s="112"/>
      <c r="H40" s="113"/>
      <c r="I40" s="111"/>
      <c r="J40" s="136"/>
      <c r="K40" s="114"/>
      <c r="L40" s="114"/>
      <c r="M40" s="111"/>
      <c r="N40" s="111"/>
    </row>
    <row r="41" spans="1:14" ht="15.75" thickBot="1">
      <c r="A41" s="385" t="s">
        <v>88</v>
      </c>
      <c r="B41" s="386"/>
      <c r="C41" s="386"/>
      <c r="D41" s="386"/>
      <c r="E41" s="386"/>
      <c r="F41" s="386"/>
      <c r="G41" s="387"/>
      <c r="H41" s="388"/>
      <c r="I41" s="112"/>
      <c r="J41" s="136"/>
      <c r="K41" s="138">
        <f>K23+K39</f>
        <v>0</v>
      </c>
      <c r="L41" s="138">
        <f>L23+L39</f>
        <v>0</v>
      </c>
      <c r="M41" s="111"/>
      <c r="N41" s="139"/>
    </row>
    <row r="42" spans="1:14" ht="15">
      <c r="A42" s="123"/>
      <c r="B42" s="117"/>
      <c r="C42" s="117"/>
      <c r="D42" s="117"/>
      <c r="E42" s="117"/>
      <c r="F42" s="113"/>
      <c r="G42" s="112"/>
      <c r="H42" s="113"/>
      <c r="I42" s="111"/>
      <c r="J42" s="136"/>
      <c r="K42" s="114"/>
      <c r="L42" s="114"/>
      <c r="M42" s="111"/>
      <c r="N42" s="111"/>
    </row>
    <row r="43" spans="1:9" ht="15">
      <c r="A43" s="123" t="s">
        <v>34</v>
      </c>
      <c r="B43" s="121" t="s">
        <v>93</v>
      </c>
      <c r="C43" s="117"/>
      <c r="D43" s="117"/>
      <c r="E43" s="117"/>
      <c r="F43" s="113"/>
      <c r="G43" s="112"/>
      <c r="H43" s="113"/>
      <c r="I43" s="111"/>
    </row>
    <row r="44" spans="1:9" ht="15">
      <c r="A44" s="123"/>
      <c r="B44" s="121" t="s">
        <v>59</v>
      </c>
      <c r="C44" s="117"/>
      <c r="D44" s="117"/>
      <c r="E44" s="117"/>
      <c r="F44" s="113"/>
      <c r="G44" s="112"/>
      <c r="H44" s="113"/>
      <c r="I44" s="111"/>
    </row>
    <row r="45" spans="1:9" ht="15">
      <c r="A45" s="123"/>
      <c r="B45" s="156" t="s">
        <v>92</v>
      </c>
      <c r="C45" s="117"/>
      <c r="D45" s="117"/>
      <c r="E45" s="117"/>
      <c r="F45" s="113"/>
      <c r="G45" s="112"/>
      <c r="H45" s="113"/>
      <c r="I45" s="111"/>
    </row>
    <row r="46" spans="1:9" ht="15">
      <c r="A46" s="114"/>
      <c r="B46" s="117"/>
      <c r="C46" s="117"/>
      <c r="D46" s="117"/>
      <c r="E46" s="117"/>
      <c r="F46" s="115"/>
      <c r="G46" s="116"/>
      <c r="H46" s="113"/>
      <c r="I46" s="111"/>
    </row>
  </sheetData>
  <mergeCells count="40">
    <mergeCell ref="N5:N6"/>
    <mergeCell ref="A5:A6"/>
    <mergeCell ref="B5:E5"/>
    <mergeCell ref="F5:F6"/>
    <mergeCell ref="G5:G6"/>
    <mergeCell ref="H5:H6"/>
    <mergeCell ref="I5:I6"/>
    <mergeCell ref="L5:L6"/>
    <mergeCell ref="J5:J6"/>
    <mergeCell ref="A25:F26"/>
    <mergeCell ref="A32:F32"/>
    <mergeCell ref="A30:F31"/>
    <mergeCell ref="G30:G31"/>
    <mergeCell ref="H30:H31"/>
    <mergeCell ref="A27:F27"/>
    <mergeCell ref="A28:F28"/>
    <mergeCell ref="I25:I26"/>
    <mergeCell ref="J25:J26"/>
    <mergeCell ref="K25:K26"/>
    <mergeCell ref="L25:L26"/>
    <mergeCell ref="I30:I31"/>
    <mergeCell ref="J30:J31"/>
    <mergeCell ref="K30:K31"/>
    <mergeCell ref="L30:L31"/>
    <mergeCell ref="A3:L3"/>
    <mergeCell ref="A38:F38"/>
    <mergeCell ref="A39:F39"/>
    <mergeCell ref="A41:H41"/>
    <mergeCell ref="A37:F37"/>
    <mergeCell ref="I34:I35"/>
    <mergeCell ref="A34:F35"/>
    <mergeCell ref="G34:G35"/>
    <mergeCell ref="H34:H35"/>
    <mergeCell ref="J34:J35"/>
    <mergeCell ref="K34:K35"/>
    <mergeCell ref="L34:L35"/>
    <mergeCell ref="A36:F36"/>
    <mergeCell ref="K5:K6"/>
    <mergeCell ref="G25:G26"/>
    <mergeCell ref="H25:H2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I1" sqref="I1"/>
    </sheetView>
  </sheetViews>
  <sheetFormatPr defaultColWidth="9.140625" defaultRowHeight="15"/>
  <cols>
    <col min="1" max="1" width="35.7109375" style="28" customWidth="1"/>
    <col min="2" max="2" width="9.8515625" style="10" bestFit="1" customWidth="1"/>
    <col min="3" max="3" width="9.7109375" style="10" bestFit="1" customWidth="1"/>
    <col min="4" max="4" width="12.28125" style="10" bestFit="1" customWidth="1"/>
    <col min="5" max="5" width="10.140625" style="10" bestFit="1" customWidth="1"/>
    <col min="6" max="6" width="22.421875" style="2" customWidth="1"/>
    <col min="7" max="7" width="14.7109375" style="1" customWidth="1"/>
    <col min="8" max="8" width="28.28125" style="2" customWidth="1"/>
    <col min="9" max="9" width="19.00390625" style="0" customWidth="1"/>
    <col min="10" max="10" width="10.57421875" style="60" customWidth="1"/>
    <col min="11" max="12" width="14.00390625" style="3" customWidth="1"/>
    <col min="13" max="13" width="1.7109375" style="1" customWidth="1"/>
    <col min="14" max="14" width="36.421875" style="0" customWidth="1"/>
  </cols>
  <sheetData>
    <row r="1" spans="1:13" s="311" customFormat="1" ht="15">
      <c r="A1" s="352"/>
      <c r="B1" s="317"/>
      <c r="C1" s="317"/>
      <c r="D1" s="317"/>
      <c r="E1" s="317"/>
      <c r="F1" s="313"/>
      <c r="G1" s="312"/>
      <c r="H1" s="313"/>
      <c r="J1" s="314" t="s">
        <v>141</v>
      </c>
      <c r="K1" s="314"/>
      <c r="L1" s="314"/>
      <c r="M1" s="312"/>
    </row>
    <row r="2" spans="1:13" s="311" customFormat="1" ht="15">
      <c r="A2" s="352"/>
      <c r="B2" s="317"/>
      <c r="C2" s="317"/>
      <c r="D2" s="317"/>
      <c r="E2" s="317"/>
      <c r="F2" s="313"/>
      <c r="G2" s="312"/>
      <c r="H2" s="313"/>
      <c r="J2" s="329"/>
      <c r="K2" s="314"/>
      <c r="L2" s="314"/>
      <c r="M2" s="312"/>
    </row>
    <row r="3" spans="1:12" s="311" customFormat="1" ht="15.75">
      <c r="A3" s="362" t="s">
        <v>146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15">
      <c r="M4"/>
    </row>
    <row r="5" spans="1:14" ht="25.5" customHeight="1">
      <c r="A5" s="377" t="s">
        <v>25</v>
      </c>
      <c r="B5" s="378" t="s">
        <v>24</v>
      </c>
      <c r="C5" s="378"/>
      <c r="D5" s="378"/>
      <c r="E5" s="378"/>
      <c r="F5" s="379" t="s">
        <v>60</v>
      </c>
      <c r="G5" s="374" t="s">
        <v>61</v>
      </c>
      <c r="H5" s="380" t="s">
        <v>26</v>
      </c>
      <c r="I5" s="369" t="s">
        <v>57</v>
      </c>
      <c r="J5" s="369" t="s">
        <v>58</v>
      </c>
      <c r="K5" s="381" t="s">
        <v>62</v>
      </c>
      <c r="L5" s="381" t="s">
        <v>63</v>
      </c>
      <c r="N5" s="369" t="s">
        <v>35</v>
      </c>
    </row>
    <row r="6" spans="1:14" ht="33.75" customHeight="1" thickBot="1">
      <c r="A6" s="377"/>
      <c r="B6" s="9" t="s">
        <v>11</v>
      </c>
      <c r="C6" s="9" t="s">
        <v>12</v>
      </c>
      <c r="D6" s="9" t="s">
        <v>9</v>
      </c>
      <c r="E6" s="9" t="s">
        <v>18</v>
      </c>
      <c r="F6" s="379"/>
      <c r="G6" s="374"/>
      <c r="H6" s="380"/>
      <c r="I6" s="369"/>
      <c r="J6" s="369"/>
      <c r="K6" s="381"/>
      <c r="L6" s="381"/>
      <c r="N6" s="369"/>
    </row>
    <row r="7" spans="1:14" ht="15">
      <c r="A7" s="11" t="s">
        <v>4</v>
      </c>
      <c r="B7" s="16" t="s">
        <v>31</v>
      </c>
      <c r="C7" s="16" t="s">
        <v>31</v>
      </c>
      <c r="D7" s="16" t="s">
        <v>31</v>
      </c>
      <c r="E7" s="16" t="s">
        <v>31</v>
      </c>
      <c r="F7" s="18" t="s">
        <v>31</v>
      </c>
      <c r="G7" s="31">
        <v>219300</v>
      </c>
      <c r="H7" s="19" t="s">
        <v>0</v>
      </c>
      <c r="I7" s="43"/>
      <c r="J7" s="61"/>
      <c r="K7" s="149">
        <f>G7*I7</f>
        <v>0</v>
      </c>
      <c r="L7" s="142">
        <f>K7+K7*J7</f>
        <v>0</v>
      </c>
      <c r="N7" s="52"/>
    </row>
    <row r="8" spans="1:14" ht="15">
      <c r="A8" s="11" t="s">
        <v>3</v>
      </c>
      <c r="B8" s="16">
        <v>10.8</v>
      </c>
      <c r="C8" s="16">
        <v>14.5</v>
      </c>
      <c r="D8" s="16">
        <v>50</v>
      </c>
      <c r="E8" s="16">
        <v>200</v>
      </c>
      <c r="F8" s="18">
        <v>20</v>
      </c>
      <c r="G8" s="30">
        <f>F8*37.5</f>
        <v>750</v>
      </c>
      <c r="H8" s="19" t="s">
        <v>0</v>
      </c>
      <c r="I8" s="44"/>
      <c r="J8" s="39"/>
      <c r="K8" s="150">
        <f aca="true" t="shared" si="0" ref="K8:K14">G8*I8</f>
        <v>0</v>
      </c>
      <c r="L8" s="143">
        <f aca="true" t="shared" si="1" ref="L8:L14">K8+K8*J8</f>
        <v>0</v>
      </c>
      <c r="N8" s="53"/>
    </row>
    <row r="9" spans="1:14" ht="15">
      <c r="A9" s="11" t="s">
        <v>3</v>
      </c>
      <c r="B9" s="17"/>
      <c r="C9" s="17">
        <v>3</v>
      </c>
      <c r="D9" s="17"/>
      <c r="E9" s="17" t="s">
        <v>17</v>
      </c>
      <c r="F9" s="18">
        <v>8</v>
      </c>
      <c r="G9" s="30">
        <f>C9*F9</f>
        <v>24</v>
      </c>
      <c r="H9" s="19" t="s">
        <v>0</v>
      </c>
      <c r="I9" s="45"/>
      <c r="J9" s="39"/>
      <c r="K9" s="150">
        <f t="shared" si="0"/>
        <v>0</v>
      </c>
      <c r="L9" s="143">
        <f t="shared" si="1"/>
        <v>0</v>
      </c>
      <c r="N9" s="49"/>
    </row>
    <row r="10" spans="1:14" s="25" customFormat="1" ht="32.25" customHeight="1">
      <c r="A10" s="26" t="s">
        <v>45</v>
      </c>
      <c r="B10" s="27"/>
      <c r="C10" s="27">
        <v>0.6</v>
      </c>
      <c r="D10" s="27">
        <v>2</v>
      </c>
      <c r="E10" s="27" t="s">
        <v>17</v>
      </c>
      <c r="F10" s="22">
        <v>420</v>
      </c>
      <c r="G10" s="32">
        <f>C10*F10</f>
        <v>252</v>
      </c>
      <c r="H10" s="23" t="s">
        <v>0</v>
      </c>
      <c r="I10" s="45"/>
      <c r="J10" s="39"/>
      <c r="K10" s="150">
        <f t="shared" si="0"/>
        <v>0</v>
      </c>
      <c r="L10" s="143">
        <f t="shared" si="1"/>
        <v>0</v>
      </c>
      <c r="M10" s="21"/>
      <c r="N10" s="50"/>
    </row>
    <row r="11" spans="1:14" ht="15">
      <c r="A11" s="11" t="s">
        <v>49</v>
      </c>
      <c r="B11" s="16"/>
      <c r="C11" s="16" t="s">
        <v>20</v>
      </c>
      <c r="D11" s="16" t="s">
        <v>21</v>
      </c>
      <c r="E11" s="16"/>
      <c r="F11" s="18">
        <v>72</v>
      </c>
      <c r="G11" s="30">
        <f>F11*37.5</f>
        <v>2700</v>
      </c>
      <c r="H11" s="19" t="s">
        <v>0</v>
      </c>
      <c r="I11" s="45"/>
      <c r="J11" s="39"/>
      <c r="K11" s="150">
        <f t="shared" si="0"/>
        <v>0</v>
      </c>
      <c r="L11" s="143">
        <f t="shared" si="1"/>
        <v>0</v>
      </c>
      <c r="N11" s="53"/>
    </row>
    <row r="12" spans="1:14" ht="15">
      <c r="A12" s="11" t="s">
        <v>5</v>
      </c>
      <c r="B12" s="16"/>
      <c r="C12" s="16">
        <v>7.5</v>
      </c>
      <c r="D12" s="16">
        <v>10</v>
      </c>
      <c r="E12" s="16"/>
      <c r="F12" s="18">
        <v>86</v>
      </c>
      <c r="G12" s="30">
        <f>F12*C12</f>
        <v>645</v>
      </c>
      <c r="H12" s="19" t="s">
        <v>0</v>
      </c>
      <c r="I12" s="46"/>
      <c r="J12" s="39"/>
      <c r="K12" s="150">
        <f t="shared" si="0"/>
        <v>0</v>
      </c>
      <c r="L12" s="143">
        <f t="shared" si="1"/>
        <v>0</v>
      </c>
      <c r="N12" s="53"/>
    </row>
    <row r="13" spans="1:14" ht="15">
      <c r="A13" s="11" t="s">
        <v>51</v>
      </c>
      <c r="B13" s="16"/>
      <c r="C13" s="16">
        <v>30</v>
      </c>
      <c r="D13" s="16" t="s">
        <v>14</v>
      </c>
      <c r="E13" s="16"/>
      <c r="F13" s="18">
        <v>14</v>
      </c>
      <c r="G13" s="30">
        <f>F13*C13</f>
        <v>420</v>
      </c>
      <c r="H13" s="19" t="s">
        <v>0</v>
      </c>
      <c r="I13" s="46"/>
      <c r="J13" s="39"/>
      <c r="K13" s="150">
        <f t="shared" si="0"/>
        <v>0</v>
      </c>
      <c r="L13" s="143">
        <f t="shared" si="1"/>
        <v>0</v>
      </c>
      <c r="N13" s="53"/>
    </row>
    <row r="14" spans="1:14" ht="15.75" thickBot="1">
      <c r="A14" s="11" t="s">
        <v>52</v>
      </c>
      <c r="B14" s="16"/>
      <c r="C14" s="16">
        <v>20</v>
      </c>
      <c r="D14" s="16" t="s">
        <v>13</v>
      </c>
      <c r="E14" s="16"/>
      <c r="F14" s="18">
        <v>2</v>
      </c>
      <c r="G14" s="30">
        <f>F14*C14</f>
        <v>40</v>
      </c>
      <c r="H14" s="19" t="s">
        <v>0</v>
      </c>
      <c r="I14" s="47"/>
      <c r="J14" s="59"/>
      <c r="K14" s="151">
        <f t="shared" si="0"/>
        <v>0</v>
      </c>
      <c r="L14" s="145">
        <f t="shared" si="1"/>
        <v>0</v>
      </c>
      <c r="N14" s="54"/>
    </row>
    <row r="15" spans="1:12" ht="30.75" thickBot="1">
      <c r="A15" s="12" t="s">
        <v>67</v>
      </c>
      <c r="B15" s="13"/>
      <c r="C15" s="13"/>
      <c r="D15" s="13"/>
      <c r="E15" s="13"/>
      <c r="F15" s="14"/>
      <c r="G15" s="15"/>
      <c r="H15" s="14"/>
      <c r="I15" s="1"/>
      <c r="K15" s="36">
        <f>SUM(K7:K14)</f>
        <v>0</v>
      </c>
      <c r="L15" s="36">
        <f>SUM(L7:L14)</f>
        <v>0</v>
      </c>
    </row>
    <row r="17" spans="1:13" ht="14.45" customHeight="1">
      <c r="A17" s="372" t="s">
        <v>1</v>
      </c>
      <c r="B17" s="373"/>
      <c r="C17" s="373"/>
      <c r="D17" s="373"/>
      <c r="E17" s="373"/>
      <c r="F17" s="373"/>
      <c r="G17" s="374" t="s">
        <v>77</v>
      </c>
      <c r="H17" s="374" t="s">
        <v>8</v>
      </c>
      <c r="I17" s="369" t="s">
        <v>70</v>
      </c>
      <c r="J17" s="369" t="s">
        <v>58</v>
      </c>
      <c r="K17" s="381" t="s">
        <v>27</v>
      </c>
      <c r="L17" s="381" t="s">
        <v>68</v>
      </c>
      <c r="M17"/>
    </row>
    <row r="18" spans="1:14" ht="46.5" customHeight="1" thickBot="1">
      <c r="A18" s="372"/>
      <c r="B18" s="373"/>
      <c r="C18" s="373"/>
      <c r="D18" s="373"/>
      <c r="E18" s="373"/>
      <c r="F18" s="373"/>
      <c r="G18" s="375"/>
      <c r="H18" s="375"/>
      <c r="I18" s="376"/>
      <c r="J18" s="376"/>
      <c r="K18" s="382"/>
      <c r="L18" s="382"/>
      <c r="M18"/>
      <c r="N18" t="s">
        <v>38</v>
      </c>
    </row>
    <row r="19" spans="1:14" ht="15" customHeight="1">
      <c r="A19" s="383" t="s">
        <v>64</v>
      </c>
      <c r="B19" s="384"/>
      <c r="C19" s="384"/>
      <c r="D19" s="384"/>
      <c r="E19" s="384"/>
      <c r="F19" s="384"/>
      <c r="G19" s="29">
        <v>24</v>
      </c>
      <c r="H19" s="19" t="s">
        <v>36</v>
      </c>
      <c r="I19" s="133"/>
      <c r="J19" s="137"/>
      <c r="K19" s="149">
        <f>G19*I19</f>
        <v>0</v>
      </c>
      <c r="L19" s="142">
        <f>K19+K19*J19</f>
        <v>0</v>
      </c>
      <c r="M19"/>
      <c r="N19" t="s">
        <v>39</v>
      </c>
    </row>
    <row r="20" spans="1:14" ht="15.75" thickBot="1">
      <c r="A20" s="383" t="s">
        <v>65</v>
      </c>
      <c r="B20" s="384"/>
      <c r="C20" s="384"/>
      <c r="D20" s="384"/>
      <c r="E20" s="384"/>
      <c r="F20" s="384"/>
      <c r="G20" s="29">
        <v>36</v>
      </c>
      <c r="H20" s="19" t="s">
        <v>36</v>
      </c>
      <c r="I20" s="132"/>
      <c r="J20" s="135"/>
      <c r="K20" s="151">
        <f aca="true" t="shared" si="2" ref="K20">G20*I20</f>
        <v>0</v>
      </c>
      <c r="L20" s="145">
        <f aca="true" t="shared" si="3" ref="L20:L29">K20+K20*J20</f>
        <v>0</v>
      </c>
      <c r="M20"/>
      <c r="N20" t="s">
        <v>39</v>
      </c>
    </row>
    <row r="21" ht="15">
      <c r="A21" s="65"/>
    </row>
    <row r="22" spans="1:13" ht="14.45" customHeight="1">
      <c r="A22" s="372" t="s">
        <v>1</v>
      </c>
      <c r="B22" s="373"/>
      <c r="C22" s="373"/>
      <c r="D22" s="373"/>
      <c r="E22" s="373"/>
      <c r="F22" s="373"/>
      <c r="G22" s="374" t="s">
        <v>78</v>
      </c>
      <c r="H22" s="374" t="s">
        <v>8</v>
      </c>
      <c r="I22" s="369" t="s">
        <v>136</v>
      </c>
      <c r="J22" s="369" t="s">
        <v>58</v>
      </c>
      <c r="K22" s="381" t="s">
        <v>27</v>
      </c>
      <c r="L22" s="381" t="s">
        <v>68</v>
      </c>
      <c r="M22"/>
    </row>
    <row r="23" spans="1:13" ht="46.5" customHeight="1" thickBot="1">
      <c r="A23" s="372"/>
      <c r="B23" s="373"/>
      <c r="C23" s="373"/>
      <c r="D23" s="373"/>
      <c r="E23" s="373"/>
      <c r="F23" s="373"/>
      <c r="G23" s="375"/>
      <c r="H23" s="375"/>
      <c r="I23" s="376"/>
      <c r="J23" s="376"/>
      <c r="K23" s="382"/>
      <c r="L23" s="382"/>
      <c r="M23"/>
    </row>
    <row r="24" spans="1:14" ht="51.75" customHeight="1" thickBot="1">
      <c r="A24" s="397" t="s">
        <v>135</v>
      </c>
      <c r="B24" s="398"/>
      <c r="C24" s="398"/>
      <c r="D24" s="398"/>
      <c r="E24" s="398"/>
      <c r="F24" s="399"/>
      <c r="G24" s="301">
        <v>2</v>
      </c>
      <c r="H24" s="302" t="s">
        <v>137</v>
      </c>
      <c r="I24" s="146"/>
      <c r="J24" s="154"/>
      <c r="K24" s="147">
        <f>I24</f>
        <v>0</v>
      </c>
      <c r="L24" s="148">
        <f>K24+K24*J24</f>
        <v>0</v>
      </c>
      <c r="M24" s="25"/>
      <c r="N24" s="25"/>
    </row>
    <row r="25" ht="15">
      <c r="A25" s="65"/>
    </row>
    <row r="26" spans="1:13" ht="14.45" customHeight="1">
      <c r="A26" s="372" t="s">
        <v>1</v>
      </c>
      <c r="B26" s="373"/>
      <c r="C26" s="373"/>
      <c r="D26" s="373"/>
      <c r="E26" s="373"/>
      <c r="F26" s="373"/>
      <c r="G26" s="374" t="s">
        <v>71</v>
      </c>
      <c r="H26" s="374" t="s">
        <v>8</v>
      </c>
      <c r="I26" s="369" t="s">
        <v>75</v>
      </c>
      <c r="J26" s="369" t="s">
        <v>58</v>
      </c>
      <c r="K26" s="381" t="s">
        <v>76</v>
      </c>
      <c r="L26" s="381" t="s">
        <v>68</v>
      </c>
      <c r="M26"/>
    </row>
    <row r="27" spans="1:13" ht="46.5" customHeight="1" thickBot="1">
      <c r="A27" s="372"/>
      <c r="B27" s="373"/>
      <c r="C27" s="373"/>
      <c r="D27" s="373"/>
      <c r="E27" s="373"/>
      <c r="F27" s="373"/>
      <c r="G27" s="375"/>
      <c r="H27" s="375"/>
      <c r="I27" s="376"/>
      <c r="J27" s="376"/>
      <c r="K27" s="382"/>
      <c r="L27" s="382"/>
      <c r="M27"/>
    </row>
    <row r="28" spans="1:13" ht="15">
      <c r="A28" s="383" t="s">
        <v>72</v>
      </c>
      <c r="B28" s="384"/>
      <c r="C28" s="384"/>
      <c r="D28" s="384"/>
      <c r="E28" s="384"/>
      <c r="F28" s="384"/>
      <c r="G28" s="29">
        <v>100</v>
      </c>
      <c r="H28" s="19" t="s">
        <v>73</v>
      </c>
      <c r="I28" s="133"/>
      <c r="J28" s="152"/>
      <c r="K28" s="149">
        <f>(G28*I28)*731</f>
        <v>0</v>
      </c>
      <c r="L28" s="142">
        <f t="shared" si="3"/>
        <v>0</v>
      </c>
      <c r="M28"/>
    </row>
    <row r="29" spans="1:13" ht="15.75" thickBot="1">
      <c r="A29" s="383" t="s">
        <v>74</v>
      </c>
      <c r="B29" s="384"/>
      <c r="C29" s="384"/>
      <c r="D29" s="384"/>
      <c r="E29" s="384"/>
      <c r="F29" s="384"/>
      <c r="G29" s="29">
        <v>3</v>
      </c>
      <c r="H29" s="19" t="s">
        <v>73</v>
      </c>
      <c r="I29" s="132"/>
      <c r="J29" s="135"/>
      <c r="K29" s="151">
        <f>(G29*I29)*731</f>
        <v>0</v>
      </c>
      <c r="L29" s="145">
        <f t="shared" si="3"/>
        <v>0</v>
      </c>
      <c r="M29"/>
    </row>
    <row r="30" spans="1:13" ht="15.75" customHeight="1" thickBot="1">
      <c r="A30" s="391" t="s">
        <v>69</v>
      </c>
      <c r="B30" s="392"/>
      <c r="C30" s="392"/>
      <c r="D30" s="392"/>
      <c r="E30" s="392"/>
      <c r="F30" s="392"/>
      <c r="G30" s="15"/>
      <c r="H30" s="14"/>
      <c r="I30" s="1"/>
      <c r="K30" s="36">
        <f>SUM(K19:K29)</f>
        <v>0</v>
      </c>
      <c r="L30" s="36">
        <f>SUM(L19:L29)</f>
        <v>0</v>
      </c>
      <c r="M30"/>
    </row>
    <row r="31" ht="15.75" thickBot="1">
      <c r="M31"/>
    </row>
    <row r="32" spans="1:14" ht="40.5" customHeight="1" thickBot="1">
      <c r="A32" s="385" t="s">
        <v>91</v>
      </c>
      <c r="B32" s="386"/>
      <c r="C32" s="386"/>
      <c r="D32" s="386"/>
      <c r="E32" s="386"/>
      <c r="F32" s="386"/>
      <c r="G32" s="387"/>
      <c r="H32" s="388"/>
      <c r="I32" s="1"/>
      <c r="K32" s="63">
        <f>K15+K30</f>
        <v>0</v>
      </c>
      <c r="L32" s="63">
        <f>L15+L30</f>
        <v>0</v>
      </c>
      <c r="M32"/>
      <c r="N32" s="64"/>
    </row>
    <row r="33" ht="15">
      <c r="M33"/>
    </row>
    <row r="34" spans="1:13" ht="15">
      <c r="A34" s="28" t="s">
        <v>34</v>
      </c>
      <c r="B34" s="121" t="s">
        <v>93</v>
      </c>
      <c r="M34"/>
    </row>
    <row r="35" spans="2:13" ht="15">
      <c r="B35" s="24" t="s">
        <v>59</v>
      </c>
      <c r="M35"/>
    </row>
    <row r="36" spans="2:6" ht="15">
      <c r="B36" s="338" t="s">
        <v>37</v>
      </c>
      <c r="C36" s="339"/>
      <c r="D36" s="339"/>
      <c r="E36" s="339"/>
      <c r="F36" s="337"/>
    </row>
    <row r="37" spans="1:7" ht="15">
      <c r="A37" s="3"/>
      <c r="F37" s="5"/>
      <c r="G37" s="6"/>
    </row>
    <row r="38" spans="1:7" ht="15">
      <c r="A38" s="3"/>
      <c r="F38" s="5"/>
      <c r="G38" s="6"/>
    </row>
    <row r="39" spans="6:7" ht="15">
      <c r="F39" s="4"/>
      <c r="G39" s="4"/>
    </row>
    <row r="40" spans="1:7" ht="15">
      <c r="A40" s="3"/>
      <c r="F40" s="5"/>
      <c r="G40" s="5"/>
    </row>
    <row r="41" spans="1:7" ht="15">
      <c r="A41" s="3"/>
      <c r="F41" s="5"/>
      <c r="G41" s="6"/>
    </row>
    <row r="44" ht="15">
      <c r="A44" s="8"/>
    </row>
  </sheetData>
  <mergeCells count="39">
    <mergeCell ref="K5:K6"/>
    <mergeCell ref="N5:N6"/>
    <mergeCell ref="I5:I6"/>
    <mergeCell ref="L5:L6"/>
    <mergeCell ref="J5:J6"/>
    <mergeCell ref="H17:H18"/>
    <mergeCell ref="A5:A6"/>
    <mergeCell ref="B5:E5"/>
    <mergeCell ref="F5:F6"/>
    <mergeCell ref="G5:G6"/>
    <mergeCell ref="H5:H6"/>
    <mergeCell ref="A32:H32"/>
    <mergeCell ref="A19:F19"/>
    <mergeCell ref="A20:F20"/>
    <mergeCell ref="A24:F24"/>
    <mergeCell ref="A28:F28"/>
    <mergeCell ref="A29:F29"/>
    <mergeCell ref="A30:F30"/>
    <mergeCell ref="A26:F27"/>
    <mergeCell ref="G26:G27"/>
    <mergeCell ref="H26:H27"/>
    <mergeCell ref="G22:G23"/>
    <mergeCell ref="H22:H23"/>
    <mergeCell ref="A3:L3"/>
    <mergeCell ref="I26:I27"/>
    <mergeCell ref="J26:J27"/>
    <mergeCell ref="K26:K27"/>
    <mergeCell ref="L26:L27"/>
    <mergeCell ref="A22:F23"/>
    <mergeCell ref="L22:L23"/>
    <mergeCell ref="I22:I23"/>
    <mergeCell ref="J22:J23"/>
    <mergeCell ref="K22:K23"/>
    <mergeCell ref="J17:J18"/>
    <mergeCell ref="I17:I18"/>
    <mergeCell ref="K17:K18"/>
    <mergeCell ref="L17:L18"/>
    <mergeCell ref="A17:F18"/>
    <mergeCell ref="G17:G18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2022-05-30T09:42:07Z</dcterms:modified>
  <cp:category/>
  <cp:version/>
  <cp:contentType/>
  <cp:contentStatus/>
</cp:coreProperties>
</file>