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8695" windowHeight="12540" activeTab="0"/>
  </bookViews>
  <sheets>
    <sheet name="Tabulka specifikace" sheetId="1" r:id="rId1"/>
  </sheets>
  <definedNames/>
  <calcPr calcId="125725"/>
</workbook>
</file>

<file path=xl/sharedStrings.xml><?xml version="1.0" encoding="utf-8"?>
<sst xmlns="http://schemas.openxmlformats.org/spreadsheetml/2006/main" count="327" uniqueCount="90">
  <si>
    <t>Název VZ:  Část 1: Kontrastní látka ATC V08AB09 – JODIXANOL koncentrace 270 MG I</t>
  </si>
  <si>
    <t>Část</t>
  </si>
  <si>
    <t>Účinná látka</t>
  </si>
  <si>
    <t>ATC skupina</t>
  </si>
  <si>
    <t>Koncentrace</t>
  </si>
  <si>
    <t>ODTD dle SCAU 05/2021 (ml)</t>
  </si>
  <si>
    <t>Požadované verze balení</t>
  </si>
  <si>
    <t xml:space="preserve">ODTD/balení dle SCAU 05/2021 </t>
  </si>
  <si>
    <t>kód SÚKL</t>
  </si>
  <si>
    <t>Název výrobce</t>
  </si>
  <si>
    <t>Cena bez DPH  za požadovanou verzi balení vycházející z ceny za 1 ODTD bez DPH</t>
  </si>
  <si>
    <t>Cena za 1 ODTD bez DPH</t>
  </si>
  <si>
    <t>Cena  za 48 měsíců bez DPH</t>
  </si>
  <si>
    <t>Sazba DPH v %</t>
  </si>
  <si>
    <t>DPH v Kč</t>
  </si>
  <si>
    <t>Cena  za 48 měsíců vč. DPH</t>
  </si>
  <si>
    <t>1.</t>
  </si>
  <si>
    <t>JODIXANOL</t>
  </si>
  <si>
    <t>V08AB09</t>
  </si>
  <si>
    <t>270 MG I/ML</t>
  </si>
  <si>
    <t>270 MG I/ML INJ SOL 10x50 ML</t>
  </si>
  <si>
    <t>Název VZ:  Část 2: Kontrastní látka ATC V08AB09 –  JODIXANOL koncentrace 320 MG I</t>
  </si>
  <si>
    <t>2.</t>
  </si>
  <si>
    <t>320 MG I/ML</t>
  </si>
  <si>
    <t>320 MG I/ML INJ SOL 10x100 ML</t>
  </si>
  <si>
    <t>320 MG I/ML INJ SOL 10x50 ML</t>
  </si>
  <si>
    <t>Název VZ:  Část 3: Kontrastní látka ATC V08AB02 –  JOHEXOL koncentrace 300 MG I</t>
  </si>
  <si>
    <t>3.</t>
  </si>
  <si>
    <t>JOHEXOL</t>
  </si>
  <si>
    <t>V08AB02</t>
  </si>
  <si>
    <t>300 MG I/ML</t>
  </si>
  <si>
    <t>300 MG I/ML INJ SOL 6x20 ML</t>
  </si>
  <si>
    <t>Název VZ:  Část 4: Kontrastní látka ATC V08AB02 –  JOHEXOL koncentrace 350 MG I</t>
  </si>
  <si>
    <t>4.</t>
  </si>
  <si>
    <t>350 MG I/ML</t>
  </si>
  <si>
    <t>350 MG I/ML INJ SOL 10x100 ML</t>
  </si>
  <si>
    <t>350 MG I/ML INJ SOL 10x200 ML</t>
  </si>
  <si>
    <t>350 MG I/ML INJ SOL 10x50 ML</t>
  </si>
  <si>
    <t>350 MG I/ML INJ SOL 6x500 ML</t>
  </si>
  <si>
    <t>Název VZ:  Část 5: Kontrastní látka ATC V08AB10 –  JOMEPROL koncentrace 300 MG I</t>
  </si>
  <si>
    <t>5.</t>
  </si>
  <si>
    <t>JOMEPROL</t>
  </si>
  <si>
    <t>V08AB10</t>
  </si>
  <si>
    <t>300 MG I/ML INJ SOL 1x100 ML</t>
  </si>
  <si>
    <t>300 MG I/ML INJ SOL 1x50 ML</t>
  </si>
  <si>
    <t>Název VZ:  Část 6: Kontrastní látka ATC V08AB10 –  JOMEPROL koncentrace 350 MG I</t>
  </si>
  <si>
    <t>6.</t>
  </si>
  <si>
    <t>350 MG I/ML INJ SOL 1x100 ML</t>
  </si>
  <si>
    <t>350 MG I/ML INJ SOL 1x200 ML</t>
  </si>
  <si>
    <t>350 MG I/ML INJ SOL 1x500 ML</t>
  </si>
  <si>
    <t>350 MG I/ML INJ SOL 1x50 ML</t>
  </si>
  <si>
    <t>Název VZ:  Část 7: Kontrastní látka ATC V08AB10 –  JOMEPROL koncentrace 400 MG I</t>
  </si>
  <si>
    <t>7.</t>
  </si>
  <si>
    <t>400 MG I/ML</t>
  </si>
  <si>
    <t>400 MG I/ML INJ SOL 1x100 ML</t>
  </si>
  <si>
    <t>400 MG I/ML INJ SOL 1x200 ML</t>
  </si>
  <si>
    <t>400 MG I/ML INJ SOL 1x500 ML</t>
  </si>
  <si>
    <t>400 MG I/ML INJ SOL 1x50 ML</t>
  </si>
  <si>
    <t>Název VZ:  Část 8: Kontrastní látka ATC V08CA09 –  GADOBUTROL koncentrace 1 MMOL/ML</t>
  </si>
  <si>
    <t>8.</t>
  </si>
  <si>
    <t>GADOBUTROL</t>
  </si>
  <si>
    <t>V08CA09</t>
  </si>
  <si>
    <t>1 MMOL/ML</t>
  </si>
  <si>
    <t>1MMOL/ML INJ SOL 1x15 ML</t>
  </si>
  <si>
    <t>1MMOL/ML INJ SOL ISP 5x10 ML</t>
  </si>
  <si>
    <t>1MMOL/ML INJ SOL ISP 5x7,5 ML</t>
  </si>
  <si>
    <t>Název VZ:  Část 9: Kontrastní látka ATC V08CA04 –  GADOTERIDOL koncentrace 279,3 MG/ML</t>
  </si>
  <si>
    <t>9.</t>
  </si>
  <si>
    <t>GADOTERIDOL</t>
  </si>
  <si>
    <t>V08CA04</t>
  </si>
  <si>
    <t>279,3 MG/ML</t>
  </si>
  <si>
    <t>279,3 MG/ML INJ SOL 1x10 ML</t>
  </si>
  <si>
    <t>279,3 MG/ML INJ SOL 1x20 ML</t>
  </si>
  <si>
    <t>279,3 MG/ML INJ SOL ISP 1x17 ML</t>
  </si>
  <si>
    <t>KYSELINA GADOTEROVÁ</t>
  </si>
  <si>
    <t>V08CA02</t>
  </si>
  <si>
    <t>0,5 MMOL/ML</t>
  </si>
  <si>
    <t>0,5 MMOL/ML INJ SOL ISP 10x10 ML</t>
  </si>
  <si>
    <t>0,5 MMOL/ML INJ SOL ISP 10x15 ML</t>
  </si>
  <si>
    <t>ODTD dle SCAU 01/2020 (ml)</t>
  </si>
  <si>
    <t>11.</t>
  </si>
  <si>
    <t>KYSELANA GADOXETOVÁ</t>
  </si>
  <si>
    <t>V08CA10</t>
  </si>
  <si>
    <t>0,25 MMOL/ML</t>
  </si>
  <si>
    <t>0,25 MMOL/ML INJ SOL 1X10 ML</t>
  </si>
  <si>
    <t>0,25 MMOL/ML INJ SOL ISP 1X10 ML</t>
  </si>
  <si>
    <t>Očekávaný počet ODTD/48 měsíců</t>
  </si>
  <si>
    <t>Název VZ:  Část 11: Kontrastní látka ATC V08CA10 –  KYSELINA GADOXETOVÁ koncentrace 0,25 MMOL/ML</t>
  </si>
  <si>
    <t>Název VZ:  Část 10: Kontrastní látka ATC V08CA02 – KYSELINA GADOTEROVÁ INJ SOL ISP koncentrace 0,5 MMOL/ML (odpovídá 279 MG/ML resp. 279,32 MG/ML)</t>
  </si>
  <si>
    <t>10.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</si>
</sst>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0000"/>
      <name val="Calibri"/>
      <family val="2"/>
    </font>
    <font>
      <b/>
      <strike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  <protection/>
    </xf>
    <xf numFmtId="9" fontId="0" fillId="3" borderId="5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164" fontId="0" fillId="3" borderId="11" xfId="0" applyNumberFormat="1" applyFill="1" applyBorder="1" applyAlignment="1" applyProtection="1">
      <alignment horizontal="center" vertical="center"/>
      <protection/>
    </xf>
    <xf numFmtId="164" fontId="0" fillId="0" borderId="0" xfId="0" applyNumberFormat="1"/>
    <xf numFmtId="2" fontId="5" fillId="2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164" fontId="0" fillId="3" borderId="13" xfId="0" applyNumberFormat="1" applyFill="1" applyBorder="1" applyAlignment="1" applyProtection="1">
      <alignment horizontal="center" vertical="center"/>
      <protection/>
    </xf>
    <xf numFmtId="164" fontId="0" fillId="3" borderId="14" xfId="0" applyNumberFormat="1" applyFill="1" applyBorder="1" applyAlignment="1" applyProtection="1">
      <alignment horizontal="center" vertical="center"/>
      <protection/>
    </xf>
    <xf numFmtId="2" fontId="5" fillId="2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9" fontId="7" fillId="0" borderId="0" xfId="2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164" fontId="0" fillId="3" borderId="2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9" fontId="0" fillId="3" borderId="2" xfId="20" applyFont="1" applyFill="1" applyBorder="1" applyAlignment="1">
      <alignment horizontal="center" vertical="center"/>
    </xf>
    <xf numFmtId="9" fontId="0" fillId="3" borderId="15" xfId="20" applyFont="1" applyFill="1" applyBorder="1" applyAlignment="1">
      <alignment horizontal="center" vertical="center"/>
    </xf>
    <xf numFmtId="9" fontId="0" fillId="3" borderId="16" xfId="2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9" fontId="0" fillId="0" borderId="0" xfId="2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4"/>
  <sheetViews>
    <sheetView tabSelected="1" workbookViewId="0" topLeftCell="A76">
      <selection activeCell="G118" sqref="G118"/>
    </sheetView>
  </sheetViews>
  <sheetFormatPr defaultColWidth="9.140625" defaultRowHeight="15"/>
  <cols>
    <col min="2" max="2" width="15.8515625" style="0" customWidth="1"/>
    <col min="3" max="3" width="8.7109375" style="0" bestFit="1" customWidth="1"/>
    <col min="4" max="4" width="15.28125" style="0" customWidth="1"/>
    <col min="5" max="5" width="11.57421875" style="0" customWidth="1"/>
    <col min="6" max="6" width="33.00390625" style="0" customWidth="1"/>
    <col min="7" max="7" width="13.8515625" style="0" customWidth="1"/>
    <col min="8" max="8" width="9.28125" style="0" bestFit="1" customWidth="1"/>
    <col min="9" max="9" width="11.00390625" style="0" customWidth="1"/>
    <col min="10" max="10" width="23.140625" style="0" customWidth="1"/>
    <col min="11" max="11" width="12.28125" style="0" bestFit="1" customWidth="1"/>
    <col min="12" max="12" width="13.140625" style="0" customWidth="1"/>
    <col min="13" max="13" width="16.57421875" style="0" bestFit="1" customWidth="1"/>
    <col min="14" max="14" width="9.28125" style="0" bestFit="1" customWidth="1"/>
    <col min="15" max="15" width="14.57421875" style="0" customWidth="1"/>
    <col min="16" max="16" width="16.57421875" style="0" bestFit="1" customWidth="1"/>
  </cols>
  <sheetData>
    <row r="2" spans="1:16" ht="1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1" ht="15.75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ht="79.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4" t="s">
        <v>9</v>
      </c>
      <c r="J5" s="3" t="s">
        <v>10</v>
      </c>
      <c r="K5" s="4" t="s">
        <v>11</v>
      </c>
      <c r="L5" s="3" t="s">
        <v>86</v>
      </c>
      <c r="M5" s="4" t="s">
        <v>12</v>
      </c>
      <c r="N5" s="4" t="s">
        <v>13</v>
      </c>
      <c r="O5" s="4" t="s">
        <v>14</v>
      </c>
      <c r="P5" s="5" t="s">
        <v>15</v>
      </c>
    </row>
    <row r="6" spans="1:16" ht="15.75" thickBot="1">
      <c r="A6" s="6" t="s">
        <v>16</v>
      </c>
      <c r="B6" s="7" t="s">
        <v>17</v>
      </c>
      <c r="C6" s="7" t="s">
        <v>18</v>
      </c>
      <c r="D6" s="7" t="s">
        <v>19</v>
      </c>
      <c r="E6" s="8">
        <v>130</v>
      </c>
      <c r="F6" s="9" t="s">
        <v>20</v>
      </c>
      <c r="G6" s="10">
        <f>ROUND(500/E6,4)</f>
        <v>3.8462</v>
      </c>
      <c r="H6" s="11"/>
      <c r="I6" s="12"/>
      <c r="J6" s="12">
        <f>G6*K6</f>
        <v>0</v>
      </c>
      <c r="K6" s="12"/>
      <c r="L6" s="8">
        <v>90</v>
      </c>
      <c r="M6" s="13">
        <f>L6/G6*J6</f>
        <v>0</v>
      </c>
      <c r="N6" s="14"/>
      <c r="O6" s="15">
        <f>M6*N6</f>
        <v>0</v>
      </c>
      <c r="P6" s="16">
        <f>M6+O6</f>
        <v>0</v>
      </c>
    </row>
    <row r="9" spans="1:16" ht="15">
      <c r="A9" s="57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2:12" ht="15.75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6" ht="79.5" thickBot="1">
      <c r="A12" s="2" t="s">
        <v>1</v>
      </c>
      <c r="B12" s="17" t="s">
        <v>2</v>
      </c>
      <c r="C12" s="17" t="s">
        <v>3</v>
      </c>
      <c r="D12" s="17" t="s">
        <v>4</v>
      </c>
      <c r="E12" s="4" t="s">
        <v>5</v>
      </c>
      <c r="F12" s="3" t="s">
        <v>6</v>
      </c>
      <c r="G12" s="3" t="s">
        <v>7</v>
      </c>
      <c r="H12" s="17" t="s">
        <v>8</v>
      </c>
      <c r="I12" s="17" t="s">
        <v>9</v>
      </c>
      <c r="J12" s="17" t="s">
        <v>10</v>
      </c>
      <c r="K12" s="4" t="s">
        <v>11</v>
      </c>
      <c r="L12" s="17" t="s">
        <v>86</v>
      </c>
      <c r="M12" s="4" t="s">
        <v>12</v>
      </c>
      <c r="N12" s="4" t="s">
        <v>13</v>
      </c>
      <c r="O12" s="4" t="s">
        <v>14</v>
      </c>
      <c r="P12" s="5" t="s">
        <v>15</v>
      </c>
    </row>
    <row r="13" spans="1:16" ht="15">
      <c r="A13" s="18" t="s">
        <v>22</v>
      </c>
      <c r="B13" s="19" t="s">
        <v>17</v>
      </c>
      <c r="C13" s="19" t="s">
        <v>18</v>
      </c>
      <c r="D13" s="19" t="s">
        <v>23</v>
      </c>
      <c r="E13" s="20">
        <v>111</v>
      </c>
      <c r="F13" s="21" t="s">
        <v>24</v>
      </c>
      <c r="G13" s="22">
        <f>ROUND(1000/E13,4)</f>
        <v>9.009</v>
      </c>
      <c r="H13" s="23"/>
      <c r="I13" s="24"/>
      <c r="J13" s="25">
        <f>G13*K13</f>
        <v>0</v>
      </c>
      <c r="K13" s="59"/>
      <c r="L13" s="62">
        <v>3840</v>
      </c>
      <c r="M13" s="65">
        <f aca="true" t="shared" si="0" ref="M13">L13/G13*J13</f>
        <v>0</v>
      </c>
      <c r="N13" s="68"/>
      <c r="O13" s="71">
        <f aca="true" t="shared" si="1" ref="O13">M13*N13</f>
        <v>0</v>
      </c>
      <c r="P13" s="74">
        <f>M13+O13</f>
        <v>0</v>
      </c>
    </row>
    <row r="14" spans="1:16" ht="15.75" thickBot="1">
      <c r="A14" s="26" t="s">
        <v>22</v>
      </c>
      <c r="B14" s="27" t="s">
        <v>17</v>
      </c>
      <c r="C14" s="27" t="s">
        <v>18</v>
      </c>
      <c r="D14" s="27" t="s">
        <v>23</v>
      </c>
      <c r="E14" s="28">
        <v>111</v>
      </c>
      <c r="F14" s="29" t="s">
        <v>25</v>
      </c>
      <c r="G14" s="30">
        <f>ROUND(500/E14,4)</f>
        <v>4.5045</v>
      </c>
      <c r="H14" s="31"/>
      <c r="I14" s="32"/>
      <c r="J14" s="33">
        <f>G14*K13</f>
        <v>0</v>
      </c>
      <c r="K14" s="61"/>
      <c r="L14" s="64"/>
      <c r="M14" s="67"/>
      <c r="N14" s="70"/>
      <c r="O14" s="73"/>
      <c r="P14" s="76"/>
    </row>
    <row r="15" ht="15">
      <c r="P15" s="34"/>
    </row>
    <row r="17" spans="1:16" ht="15">
      <c r="A17" s="57" t="s">
        <v>26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2:12" ht="15.75" thickBot="1">
      <c r="B19" s="1"/>
      <c r="C19" s="1"/>
      <c r="D19" s="1"/>
      <c r="E19" s="1"/>
      <c r="F19" s="1"/>
      <c r="G19" s="1"/>
      <c r="H19" s="1"/>
      <c r="I19" s="1"/>
      <c r="J19" s="1"/>
      <c r="L19" s="1"/>
    </row>
    <row r="20" spans="1:16" ht="79.5" thickBot="1">
      <c r="A20" s="35" t="s">
        <v>1</v>
      </c>
      <c r="B20" s="17" t="s">
        <v>2</v>
      </c>
      <c r="C20" s="17" t="s">
        <v>3</v>
      </c>
      <c r="D20" s="17" t="s">
        <v>4</v>
      </c>
      <c r="E20" s="4" t="s">
        <v>5</v>
      </c>
      <c r="F20" s="3" t="s">
        <v>6</v>
      </c>
      <c r="G20" s="3" t="s">
        <v>7</v>
      </c>
      <c r="H20" s="17" t="s">
        <v>8</v>
      </c>
      <c r="I20" s="17" t="s">
        <v>9</v>
      </c>
      <c r="J20" s="17" t="s">
        <v>10</v>
      </c>
      <c r="K20" s="4" t="s">
        <v>11</v>
      </c>
      <c r="L20" s="17" t="s">
        <v>86</v>
      </c>
      <c r="M20" s="4" t="s">
        <v>12</v>
      </c>
      <c r="N20" s="4" t="s">
        <v>13</v>
      </c>
      <c r="O20" s="4" t="s">
        <v>14</v>
      </c>
      <c r="P20" s="5" t="s">
        <v>15</v>
      </c>
    </row>
    <row r="21" spans="1:16" ht="15.75" thickBot="1">
      <c r="A21" s="6" t="s">
        <v>27</v>
      </c>
      <c r="B21" s="7" t="s">
        <v>28</v>
      </c>
      <c r="C21" s="7" t="s">
        <v>29</v>
      </c>
      <c r="D21" s="7" t="s">
        <v>30</v>
      </c>
      <c r="E21" s="8">
        <v>117</v>
      </c>
      <c r="F21" s="9" t="s">
        <v>31</v>
      </c>
      <c r="G21" s="10">
        <v>1.0256</v>
      </c>
      <c r="H21" s="11"/>
      <c r="I21" s="12"/>
      <c r="J21" s="12">
        <f>G21*K21</f>
        <v>0</v>
      </c>
      <c r="K21" s="12"/>
      <c r="L21" s="8">
        <v>2890</v>
      </c>
      <c r="M21" s="13">
        <f>L21/G21*J21</f>
        <v>0</v>
      </c>
      <c r="N21" s="14"/>
      <c r="O21" s="15">
        <f>M21*N21</f>
        <v>0</v>
      </c>
      <c r="P21" s="16">
        <f>M21+O21</f>
        <v>0</v>
      </c>
    </row>
    <row r="24" spans="1:16" ht="15">
      <c r="A24" s="57" t="s">
        <v>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2:12" ht="15.75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6" ht="79.5" thickBot="1">
      <c r="A27" s="2" t="s">
        <v>1</v>
      </c>
      <c r="B27" s="17" t="s">
        <v>2</v>
      </c>
      <c r="C27" s="17" t="s">
        <v>3</v>
      </c>
      <c r="D27" s="17" t="s">
        <v>4</v>
      </c>
      <c r="E27" s="4" t="s">
        <v>5</v>
      </c>
      <c r="F27" s="3" t="s">
        <v>6</v>
      </c>
      <c r="G27" s="3" t="s">
        <v>7</v>
      </c>
      <c r="H27" s="17" t="s">
        <v>8</v>
      </c>
      <c r="I27" s="17" t="s">
        <v>9</v>
      </c>
      <c r="J27" s="17" t="s">
        <v>10</v>
      </c>
      <c r="K27" s="4" t="s">
        <v>11</v>
      </c>
      <c r="L27" s="17" t="s">
        <v>86</v>
      </c>
      <c r="M27" s="4" t="s">
        <v>12</v>
      </c>
      <c r="N27" s="4" t="s">
        <v>13</v>
      </c>
      <c r="O27" s="4" t="s">
        <v>14</v>
      </c>
      <c r="P27" s="5" t="s">
        <v>15</v>
      </c>
    </row>
    <row r="28" spans="1:16" ht="15">
      <c r="A28" s="18" t="s">
        <v>33</v>
      </c>
      <c r="B28" s="19" t="s">
        <v>28</v>
      </c>
      <c r="C28" s="19" t="s">
        <v>29</v>
      </c>
      <c r="D28" s="19" t="s">
        <v>34</v>
      </c>
      <c r="E28" s="20">
        <v>100</v>
      </c>
      <c r="F28" s="21" t="s">
        <v>35</v>
      </c>
      <c r="G28" s="22">
        <v>10</v>
      </c>
      <c r="H28" s="23"/>
      <c r="I28" s="24"/>
      <c r="J28" s="25">
        <f>G28*K28</f>
        <v>0</v>
      </c>
      <c r="K28" s="59"/>
      <c r="L28" s="62">
        <v>17920</v>
      </c>
      <c r="M28" s="65">
        <f aca="true" t="shared" si="2" ref="M28">L28/G28*J28</f>
        <v>0</v>
      </c>
      <c r="N28" s="68"/>
      <c r="O28" s="71">
        <f aca="true" t="shared" si="3" ref="O28">M28*N28</f>
        <v>0</v>
      </c>
      <c r="P28" s="74">
        <f>M28+O28</f>
        <v>0</v>
      </c>
    </row>
    <row r="29" spans="1:16" ht="15">
      <c r="A29" s="36" t="s">
        <v>33</v>
      </c>
      <c r="B29" s="37" t="s">
        <v>28</v>
      </c>
      <c r="C29" s="37" t="s">
        <v>29</v>
      </c>
      <c r="D29" s="37" t="s">
        <v>34</v>
      </c>
      <c r="E29" s="38">
        <v>100</v>
      </c>
      <c r="F29" s="39" t="s">
        <v>36</v>
      </c>
      <c r="G29" s="40">
        <v>20</v>
      </c>
      <c r="H29" s="41"/>
      <c r="I29" s="42"/>
      <c r="J29" s="43">
        <f>G29*K28</f>
        <v>0</v>
      </c>
      <c r="K29" s="60"/>
      <c r="L29" s="63"/>
      <c r="M29" s="66"/>
      <c r="N29" s="69"/>
      <c r="O29" s="72"/>
      <c r="P29" s="75"/>
    </row>
    <row r="30" spans="1:16" ht="15">
      <c r="A30" s="36" t="s">
        <v>33</v>
      </c>
      <c r="B30" s="37" t="s">
        <v>28</v>
      </c>
      <c r="C30" s="37" t="s">
        <v>29</v>
      </c>
      <c r="D30" s="37" t="s">
        <v>34</v>
      </c>
      <c r="E30" s="38">
        <v>100</v>
      </c>
      <c r="F30" s="39" t="s">
        <v>37</v>
      </c>
      <c r="G30" s="40">
        <v>5</v>
      </c>
      <c r="H30" s="41"/>
      <c r="I30" s="42"/>
      <c r="J30" s="43">
        <f>G30*K28</f>
        <v>0</v>
      </c>
      <c r="K30" s="60"/>
      <c r="L30" s="63"/>
      <c r="M30" s="66"/>
      <c r="N30" s="69"/>
      <c r="O30" s="72"/>
      <c r="P30" s="75"/>
    </row>
    <row r="31" spans="1:16" ht="15.75" thickBot="1">
      <c r="A31" s="26" t="s">
        <v>33</v>
      </c>
      <c r="B31" s="27" t="s">
        <v>28</v>
      </c>
      <c r="C31" s="27" t="s">
        <v>29</v>
      </c>
      <c r="D31" s="27" t="s">
        <v>34</v>
      </c>
      <c r="E31" s="28">
        <v>100</v>
      </c>
      <c r="F31" s="29" t="s">
        <v>38</v>
      </c>
      <c r="G31" s="30">
        <v>30</v>
      </c>
      <c r="H31" s="31"/>
      <c r="I31" s="32"/>
      <c r="J31" s="44">
        <f>G31*K28</f>
        <v>0</v>
      </c>
      <c r="K31" s="61"/>
      <c r="L31" s="64"/>
      <c r="M31" s="67"/>
      <c r="N31" s="70"/>
      <c r="O31" s="73"/>
      <c r="P31" s="76"/>
    </row>
    <row r="32" ht="15">
      <c r="P32" s="34"/>
    </row>
    <row r="34" spans="1:16" ht="15">
      <c r="A34" s="57" t="s">
        <v>39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2" ht="15.75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6" ht="79.5" thickBot="1">
      <c r="A37" s="2" t="s">
        <v>1</v>
      </c>
      <c r="B37" s="17" t="s">
        <v>2</v>
      </c>
      <c r="C37" s="17" t="s">
        <v>3</v>
      </c>
      <c r="D37" s="17" t="s">
        <v>4</v>
      </c>
      <c r="E37" s="4" t="s">
        <v>5</v>
      </c>
      <c r="F37" s="3" t="s">
        <v>6</v>
      </c>
      <c r="G37" s="3" t="s">
        <v>7</v>
      </c>
      <c r="H37" s="17" t="s">
        <v>8</v>
      </c>
      <c r="I37" s="17" t="s">
        <v>9</v>
      </c>
      <c r="J37" s="17" t="s">
        <v>10</v>
      </c>
      <c r="K37" s="4" t="s">
        <v>11</v>
      </c>
      <c r="L37" s="17" t="s">
        <v>86</v>
      </c>
      <c r="M37" s="4" t="s">
        <v>12</v>
      </c>
      <c r="N37" s="4" t="s">
        <v>13</v>
      </c>
      <c r="O37" s="4" t="s">
        <v>14</v>
      </c>
      <c r="P37" s="5" t="s">
        <v>15</v>
      </c>
    </row>
    <row r="38" spans="1:16" ht="15">
      <c r="A38" s="18" t="s">
        <v>40</v>
      </c>
      <c r="B38" s="19" t="s">
        <v>41</v>
      </c>
      <c r="C38" s="19" t="s">
        <v>42</v>
      </c>
      <c r="D38" s="19" t="s">
        <v>30</v>
      </c>
      <c r="E38" s="20">
        <v>117</v>
      </c>
      <c r="F38" s="21" t="s">
        <v>43</v>
      </c>
      <c r="G38" s="22">
        <v>0.8547</v>
      </c>
      <c r="H38" s="23"/>
      <c r="I38" s="24"/>
      <c r="J38" s="25">
        <f>G38*K38</f>
        <v>0</v>
      </c>
      <c r="K38" s="59"/>
      <c r="L38" s="62">
        <v>3090</v>
      </c>
      <c r="M38" s="65">
        <f aca="true" t="shared" si="4" ref="M38">L38/G38*J38</f>
        <v>0</v>
      </c>
      <c r="N38" s="68"/>
      <c r="O38" s="71">
        <f aca="true" t="shared" si="5" ref="O38">M38*N38</f>
        <v>0</v>
      </c>
      <c r="P38" s="74">
        <f>M38+O38</f>
        <v>0</v>
      </c>
    </row>
    <row r="39" spans="1:16" ht="15.75" thickBot="1">
      <c r="A39" s="26" t="s">
        <v>40</v>
      </c>
      <c r="B39" s="27" t="s">
        <v>41</v>
      </c>
      <c r="C39" s="27" t="s">
        <v>42</v>
      </c>
      <c r="D39" s="27" t="s">
        <v>30</v>
      </c>
      <c r="E39" s="28">
        <v>117</v>
      </c>
      <c r="F39" s="29" t="s">
        <v>44</v>
      </c>
      <c r="G39" s="30">
        <v>0.4274</v>
      </c>
      <c r="H39" s="31"/>
      <c r="I39" s="32"/>
      <c r="J39" s="33">
        <f>G39*K38</f>
        <v>0</v>
      </c>
      <c r="K39" s="61"/>
      <c r="L39" s="64"/>
      <c r="M39" s="67"/>
      <c r="N39" s="70"/>
      <c r="O39" s="73"/>
      <c r="P39" s="76"/>
    </row>
    <row r="40" ht="15">
      <c r="P40" s="34"/>
    </row>
    <row r="42" spans="1:16" ht="15">
      <c r="A42" s="57" t="s">
        <v>45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2:12" ht="15.75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6" ht="79.5" thickBot="1">
      <c r="A45" s="2" t="s">
        <v>1</v>
      </c>
      <c r="B45" s="17" t="s">
        <v>2</v>
      </c>
      <c r="C45" s="17" t="s">
        <v>3</v>
      </c>
      <c r="D45" s="17" t="s">
        <v>4</v>
      </c>
      <c r="E45" s="4" t="s">
        <v>5</v>
      </c>
      <c r="F45" s="3" t="s">
        <v>6</v>
      </c>
      <c r="G45" s="3" t="s">
        <v>7</v>
      </c>
      <c r="H45" s="17" t="s">
        <v>8</v>
      </c>
      <c r="I45" s="17" t="s">
        <v>9</v>
      </c>
      <c r="J45" s="17" t="s">
        <v>10</v>
      </c>
      <c r="K45" s="4" t="s">
        <v>11</v>
      </c>
      <c r="L45" s="17" t="s">
        <v>86</v>
      </c>
      <c r="M45" s="4" t="s">
        <v>12</v>
      </c>
      <c r="N45" s="4" t="s">
        <v>13</v>
      </c>
      <c r="O45" s="4" t="s">
        <v>14</v>
      </c>
      <c r="P45" s="5" t="s">
        <v>15</v>
      </c>
    </row>
    <row r="46" spans="1:16" ht="15">
      <c r="A46" s="18" t="s">
        <v>46</v>
      </c>
      <c r="B46" s="19" t="s">
        <v>41</v>
      </c>
      <c r="C46" s="19" t="s">
        <v>42</v>
      </c>
      <c r="D46" s="19" t="s">
        <v>34</v>
      </c>
      <c r="E46" s="20">
        <v>100</v>
      </c>
      <c r="F46" s="21" t="s">
        <v>47</v>
      </c>
      <c r="G46" s="22">
        <v>1</v>
      </c>
      <c r="H46" s="23"/>
      <c r="I46" s="24"/>
      <c r="J46" s="25">
        <f>G46*K46</f>
        <v>0</v>
      </c>
      <c r="K46" s="59"/>
      <c r="L46" s="62">
        <v>10950</v>
      </c>
      <c r="M46" s="65">
        <f aca="true" t="shared" si="6" ref="M46">L46/G46*J46</f>
        <v>0</v>
      </c>
      <c r="N46" s="68"/>
      <c r="O46" s="71">
        <f aca="true" t="shared" si="7" ref="O46">M46*N46</f>
        <v>0</v>
      </c>
      <c r="P46" s="74">
        <f>M46+O46</f>
        <v>0</v>
      </c>
    </row>
    <row r="47" spans="1:16" ht="15">
      <c r="A47" s="36" t="s">
        <v>46</v>
      </c>
      <c r="B47" s="37" t="s">
        <v>41</v>
      </c>
      <c r="C47" s="37" t="s">
        <v>42</v>
      </c>
      <c r="D47" s="37" t="s">
        <v>34</v>
      </c>
      <c r="E47" s="38">
        <v>100</v>
      </c>
      <c r="F47" s="39" t="s">
        <v>48</v>
      </c>
      <c r="G47" s="40">
        <v>2</v>
      </c>
      <c r="H47" s="41"/>
      <c r="I47" s="42"/>
      <c r="J47" s="43">
        <f>G47*K46</f>
        <v>0</v>
      </c>
      <c r="K47" s="60"/>
      <c r="L47" s="63"/>
      <c r="M47" s="66"/>
      <c r="N47" s="69"/>
      <c r="O47" s="72"/>
      <c r="P47" s="75"/>
    </row>
    <row r="48" spans="1:16" ht="15">
      <c r="A48" s="36" t="s">
        <v>46</v>
      </c>
      <c r="B48" s="37" t="s">
        <v>41</v>
      </c>
      <c r="C48" s="37" t="s">
        <v>42</v>
      </c>
      <c r="D48" s="37" t="s">
        <v>34</v>
      </c>
      <c r="E48" s="38">
        <v>100</v>
      </c>
      <c r="F48" s="39" t="s">
        <v>49</v>
      </c>
      <c r="G48" s="40">
        <v>5</v>
      </c>
      <c r="H48" s="41"/>
      <c r="I48" s="42"/>
      <c r="J48" s="43">
        <f>G48*K46</f>
        <v>0</v>
      </c>
      <c r="K48" s="60"/>
      <c r="L48" s="63"/>
      <c r="M48" s="66"/>
      <c r="N48" s="69"/>
      <c r="O48" s="72"/>
      <c r="P48" s="75"/>
    </row>
    <row r="49" spans="1:16" ht="15.75" thickBot="1">
      <c r="A49" s="26" t="s">
        <v>46</v>
      </c>
      <c r="B49" s="27" t="s">
        <v>41</v>
      </c>
      <c r="C49" s="27" t="s">
        <v>42</v>
      </c>
      <c r="D49" s="27" t="s">
        <v>34</v>
      </c>
      <c r="E49" s="28">
        <v>100</v>
      </c>
      <c r="F49" s="29" t="s">
        <v>50</v>
      </c>
      <c r="G49" s="30">
        <v>0.5</v>
      </c>
      <c r="H49" s="31"/>
      <c r="I49" s="32"/>
      <c r="J49" s="44">
        <f>G49*K46</f>
        <v>0</v>
      </c>
      <c r="K49" s="61"/>
      <c r="L49" s="64"/>
      <c r="M49" s="67"/>
      <c r="N49" s="70"/>
      <c r="O49" s="73"/>
      <c r="P49" s="76"/>
    </row>
    <row r="50" ht="15">
      <c r="P50" s="34"/>
    </row>
    <row r="52" spans="1:16" ht="15">
      <c r="A52" s="57" t="s">
        <v>51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2:12" ht="15.75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6" ht="79.5" thickBot="1">
      <c r="A55" s="2" t="s">
        <v>1</v>
      </c>
      <c r="B55" s="17" t="s">
        <v>2</v>
      </c>
      <c r="C55" s="17" t="s">
        <v>3</v>
      </c>
      <c r="D55" s="17" t="s">
        <v>4</v>
      </c>
      <c r="E55" s="4" t="s">
        <v>5</v>
      </c>
      <c r="F55" s="3" t="s">
        <v>6</v>
      </c>
      <c r="G55" s="3" t="s">
        <v>7</v>
      </c>
      <c r="H55" s="17" t="s">
        <v>8</v>
      </c>
      <c r="I55" s="17" t="s">
        <v>9</v>
      </c>
      <c r="J55" s="17" t="s">
        <v>10</v>
      </c>
      <c r="K55" s="4" t="s">
        <v>11</v>
      </c>
      <c r="L55" s="17" t="s">
        <v>86</v>
      </c>
      <c r="M55" s="4" t="s">
        <v>12</v>
      </c>
      <c r="N55" s="4" t="s">
        <v>13</v>
      </c>
      <c r="O55" s="4" t="s">
        <v>14</v>
      </c>
      <c r="P55" s="5" t="s">
        <v>15</v>
      </c>
    </row>
    <row r="56" spans="1:16" ht="15">
      <c r="A56" s="18" t="s">
        <v>52</v>
      </c>
      <c r="B56" s="19" t="s">
        <v>41</v>
      </c>
      <c r="C56" s="19" t="s">
        <v>42</v>
      </c>
      <c r="D56" s="19" t="s">
        <v>53</v>
      </c>
      <c r="E56" s="20">
        <v>88</v>
      </c>
      <c r="F56" s="21" t="s">
        <v>54</v>
      </c>
      <c r="G56" s="22">
        <v>1.1364</v>
      </c>
      <c r="H56" s="23"/>
      <c r="I56" s="24"/>
      <c r="J56" s="25">
        <f>G56*K56</f>
        <v>0</v>
      </c>
      <c r="K56" s="59"/>
      <c r="L56" s="62">
        <v>30450</v>
      </c>
      <c r="M56" s="65">
        <f aca="true" t="shared" si="8" ref="M56">L56/G56*J56</f>
        <v>0</v>
      </c>
      <c r="N56" s="68"/>
      <c r="O56" s="71">
        <f aca="true" t="shared" si="9" ref="O56">M56*N56</f>
        <v>0</v>
      </c>
      <c r="P56" s="74">
        <f>M56+O56</f>
        <v>0</v>
      </c>
    </row>
    <row r="57" spans="1:16" ht="15">
      <c r="A57" s="36" t="s">
        <v>52</v>
      </c>
      <c r="B57" s="37" t="s">
        <v>41</v>
      </c>
      <c r="C57" s="37" t="s">
        <v>42</v>
      </c>
      <c r="D57" s="37" t="s">
        <v>53</v>
      </c>
      <c r="E57" s="38">
        <v>88</v>
      </c>
      <c r="F57" s="39" t="s">
        <v>55</v>
      </c>
      <c r="G57" s="40">
        <v>2.2727</v>
      </c>
      <c r="H57" s="41"/>
      <c r="I57" s="42"/>
      <c r="J57" s="43">
        <f>G57*K56</f>
        <v>0</v>
      </c>
      <c r="K57" s="60"/>
      <c r="L57" s="63"/>
      <c r="M57" s="66"/>
      <c r="N57" s="69"/>
      <c r="O57" s="72"/>
      <c r="P57" s="75"/>
    </row>
    <row r="58" spans="1:16" ht="15">
      <c r="A58" s="36" t="s">
        <v>52</v>
      </c>
      <c r="B58" s="37" t="s">
        <v>41</v>
      </c>
      <c r="C58" s="37" t="s">
        <v>42</v>
      </c>
      <c r="D58" s="37" t="s">
        <v>53</v>
      </c>
      <c r="E58" s="38">
        <v>88</v>
      </c>
      <c r="F58" s="39" t="s">
        <v>56</v>
      </c>
      <c r="G58" s="40">
        <v>5.6818</v>
      </c>
      <c r="H58" s="41"/>
      <c r="I58" s="42"/>
      <c r="J58" s="43">
        <f>G58*K56</f>
        <v>0</v>
      </c>
      <c r="K58" s="60"/>
      <c r="L58" s="63"/>
      <c r="M58" s="66"/>
      <c r="N58" s="69"/>
      <c r="O58" s="72"/>
      <c r="P58" s="75"/>
    </row>
    <row r="59" spans="1:16" ht="15.75" thickBot="1">
      <c r="A59" s="26" t="s">
        <v>52</v>
      </c>
      <c r="B59" s="27" t="s">
        <v>41</v>
      </c>
      <c r="C59" s="27" t="s">
        <v>42</v>
      </c>
      <c r="D59" s="27" t="s">
        <v>53</v>
      </c>
      <c r="E59" s="28">
        <v>88</v>
      </c>
      <c r="F59" s="29" t="s">
        <v>57</v>
      </c>
      <c r="G59" s="30">
        <v>0.5682</v>
      </c>
      <c r="H59" s="32"/>
      <c r="I59" s="32"/>
      <c r="J59" s="33">
        <f>G59*K56</f>
        <v>0</v>
      </c>
      <c r="K59" s="61"/>
      <c r="L59" s="64"/>
      <c r="M59" s="67"/>
      <c r="N59" s="70"/>
      <c r="O59" s="73"/>
      <c r="P59" s="76"/>
    </row>
    <row r="60" ht="15">
      <c r="P60" s="34"/>
    </row>
    <row r="62" spans="1:16" ht="15">
      <c r="A62" s="57" t="s">
        <v>58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2" ht="15.75" thickBo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6" ht="79.5" thickBot="1">
      <c r="A65" s="2" t="s">
        <v>1</v>
      </c>
      <c r="B65" s="17" t="s">
        <v>2</v>
      </c>
      <c r="C65" s="17" t="s">
        <v>3</v>
      </c>
      <c r="D65" s="17" t="s">
        <v>4</v>
      </c>
      <c r="E65" s="4" t="s">
        <v>5</v>
      </c>
      <c r="F65" s="3" t="s">
        <v>6</v>
      </c>
      <c r="G65" s="3" t="s">
        <v>7</v>
      </c>
      <c r="H65" s="17" t="s">
        <v>8</v>
      </c>
      <c r="I65" s="17" t="s">
        <v>9</v>
      </c>
      <c r="J65" s="17" t="s">
        <v>10</v>
      </c>
      <c r="K65" s="4" t="s">
        <v>11</v>
      </c>
      <c r="L65" s="17" t="s">
        <v>86</v>
      </c>
      <c r="M65" s="4" t="s">
        <v>12</v>
      </c>
      <c r="N65" s="4" t="s">
        <v>13</v>
      </c>
      <c r="O65" s="4" t="s">
        <v>14</v>
      </c>
      <c r="P65" s="5" t="s">
        <v>15</v>
      </c>
    </row>
    <row r="66" spans="1:16" ht="15">
      <c r="A66" s="18" t="s">
        <v>59</v>
      </c>
      <c r="B66" s="19" t="s">
        <v>60</v>
      </c>
      <c r="C66" s="19" t="s">
        <v>61</v>
      </c>
      <c r="D66" s="19" t="s">
        <v>62</v>
      </c>
      <c r="E66" s="20">
        <v>7.5</v>
      </c>
      <c r="F66" s="21" t="s">
        <v>63</v>
      </c>
      <c r="G66" s="22">
        <v>2</v>
      </c>
      <c r="H66" s="24"/>
      <c r="I66" s="24"/>
      <c r="J66" s="25">
        <f>G66*K66</f>
        <v>0</v>
      </c>
      <c r="K66" s="59"/>
      <c r="L66" s="62">
        <v>2700</v>
      </c>
      <c r="M66" s="65">
        <f aca="true" t="shared" si="10" ref="M66">L66/G66*J66</f>
        <v>0</v>
      </c>
      <c r="N66" s="68"/>
      <c r="O66" s="71">
        <f aca="true" t="shared" si="11" ref="O66">M66*N66</f>
        <v>0</v>
      </c>
      <c r="P66" s="74">
        <f>M66+O66</f>
        <v>0</v>
      </c>
    </row>
    <row r="67" spans="1:16" ht="15">
      <c r="A67" s="36" t="s">
        <v>59</v>
      </c>
      <c r="B67" s="37" t="s">
        <v>60</v>
      </c>
      <c r="C67" s="37" t="s">
        <v>61</v>
      </c>
      <c r="D67" s="37" t="s">
        <v>62</v>
      </c>
      <c r="E67" s="38">
        <v>7.5</v>
      </c>
      <c r="F67" s="39" t="s">
        <v>64</v>
      </c>
      <c r="G67" s="40">
        <v>6.6667</v>
      </c>
      <c r="H67" s="42"/>
      <c r="I67" s="42"/>
      <c r="J67" s="43">
        <f>G67*K66</f>
        <v>0</v>
      </c>
      <c r="K67" s="60"/>
      <c r="L67" s="63"/>
      <c r="M67" s="66"/>
      <c r="N67" s="69"/>
      <c r="O67" s="72"/>
      <c r="P67" s="75"/>
    </row>
    <row r="68" spans="1:16" ht="15.75" thickBot="1">
      <c r="A68" s="26" t="s">
        <v>59</v>
      </c>
      <c r="B68" s="27" t="s">
        <v>60</v>
      </c>
      <c r="C68" s="27" t="s">
        <v>61</v>
      </c>
      <c r="D68" s="27" t="s">
        <v>62</v>
      </c>
      <c r="E68" s="28">
        <v>7.5</v>
      </c>
      <c r="F68" s="29" t="s">
        <v>65</v>
      </c>
      <c r="G68" s="30">
        <v>5</v>
      </c>
      <c r="H68" s="31"/>
      <c r="I68" s="32"/>
      <c r="J68" s="33">
        <f>G68*K66</f>
        <v>0</v>
      </c>
      <c r="K68" s="61"/>
      <c r="L68" s="64"/>
      <c r="M68" s="67"/>
      <c r="N68" s="70"/>
      <c r="O68" s="73"/>
      <c r="P68" s="76"/>
    </row>
    <row r="71" spans="1:16" ht="15">
      <c r="A71" s="57" t="s">
        <v>66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6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2" ht="15.75" thickBo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6" ht="79.5" thickBot="1">
      <c r="A74" s="2" t="s">
        <v>1</v>
      </c>
      <c r="B74" s="17" t="s">
        <v>2</v>
      </c>
      <c r="C74" s="17" t="s">
        <v>3</v>
      </c>
      <c r="D74" s="17" t="s">
        <v>4</v>
      </c>
      <c r="E74" s="4" t="s">
        <v>5</v>
      </c>
      <c r="F74" s="3" t="s">
        <v>6</v>
      </c>
      <c r="G74" s="3" t="s">
        <v>7</v>
      </c>
      <c r="H74" s="17" t="s">
        <v>8</v>
      </c>
      <c r="I74" s="17" t="s">
        <v>9</v>
      </c>
      <c r="J74" s="17" t="s">
        <v>10</v>
      </c>
      <c r="K74" s="4" t="s">
        <v>11</v>
      </c>
      <c r="L74" s="17" t="s">
        <v>86</v>
      </c>
      <c r="M74" s="4" t="s">
        <v>12</v>
      </c>
      <c r="N74" s="4" t="s">
        <v>13</v>
      </c>
      <c r="O74" s="4" t="s">
        <v>14</v>
      </c>
      <c r="P74" s="5" t="s">
        <v>15</v>
      </c>
    </row>
    <row r="75" spans="1:16" ht="15">
      <c r="A75" s="18" t="s">
        <v>67</v>
      </c>
      <c r="B75" s="19" t="s">
        <v>68</v>
      </c>
      <c r="C75" s="19" t="s">
        <v>69</v>
      </c>
      <c r="D75" s="19" t="s">
        <v>70</v>
      </c>
      <c r="E75" s="20">
        <v>15</v>
      </c>
      <c r="F75" s="21" t="s">
        <v>71</v>
      </c>
      <c r="G75" s="22">
        <v>0.6667</v>
      </c>
      <c r="H75" s="23"/>
      <c r="I75" s="24"/>
      <c r="J75" s="25">
        <f>G75*K75</f>
        <v>0</v>
      </c>
      <c r="K75" s="59"/>
      <c r="L75" s="62">
        <v>1550</v>
      </c>
      <c r="M75" s="65">
        <f aca="true" t="shared" si="12" ref="M75">L75/G75*J75</f>
        <v>0</v>
      </c>
      <c r="N75" s="68"/>
      <c r="O75" s="71">
        <f aca="true" t="shared" si="13" ref="O75">M75*N75</f>
        <v>0</v>
      </c>
      <c r="P75" s="74">
        <f>M75+O75</f>
        <v>0</v>
      </c>
    </row>
    <row r="76" spans="1:16" ht="15">
      <c r="A76" s="36" t="s">
        <v>67</v>
      </c>
      <c r="B76" s="37" t="s">
        <v>68</v>
      </c>
      <c r="C76" s="37" t="s">
        <v>69</v>
      </c>
      <c r="D76" s="37" t="s">
        <v>70</v>
      </c>
      <c r="E76" s="38">
        <v>15</v>
      </c>
      <c r="F76" s="39" t="s">
        <v>72</v>
      </c>
      <c r="G76" s="40">
        <v>1.3333</v>
      </c>
      <c r="H76" s="41"/>
      <c r="I76" s="42"/>
      <c r="J76" s="43">
        <f>G76*K75</f>
        <v>0</v>
      </c>
      <c r="K76" s="60"/>
      <c r="L76" s="63"/>
      <c r="M76" s="66"/>
      <c r="N76" s="69"/>
      <c r="O76" s="72"/>
      <c r="P76" s="75"/>
    </row>
    <row r="77" spans="1:16" ht="15.75" thickBot="1">
      <c r="A77" s="26" t="s">
        <v>67</v>
      </c>
      <c r="B77" s="27" t="s">
        <v>68</v>
      </c>
      <c r="C77" s="27" t="s">
        <v>69</v>
      </c>
      <c r="D77" s="27" t="s">
        <v>70</v>
      </c>
      <c r="E77" s="28">
        <v>15</v>
      </c>
      <c r="F77" s="29" t="s">
        <v>73</v>
      </c>
      <c r="G77" s="30">
        <v>1.1333</v>
      </c>
      <c r="H77" s="32"/>
      <c r="I77" s="32"/>
      <c r="J77" s="33">
        <f>G77*K75</f>
        <v>0</v>
      </c>
      <c r="K77" s="61"/>
      <c r="L77" s="64"/>
      <c r="M77" s="67"/>
      <c r="N77" s="70"/>
      <c r="O77" s="73"/>
      <c r="P77" s="76"/>
    </row>
    <row r="78" ht="15">
      <c r="P78" s="34"/>
    </row>
    <row r="80" spans="1:16" ht="15" customHeight="1">
      <c r="A80" s="57" t="s">
        <v>88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ht="1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1:16" ht="15.75" thickBot="1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7"/>
      <c r="N82" s="47"/>
      <c r="O82" s="47"/>
      <c r="P82" s="47"/>
    </row>
    <row r="83" spans="1:16" ht="79.5" thickBot="1">
      <c r="A83" s="2" t="s">
        <v>1</v>
      </c>
      <c r="B83" s="17" t="s">
        <v>2</v>
      </c>
      <c r="C83" s="17" t="s">
        <v>3</v>
      </c>
      <c r="D83" s="17" t="s">
        <v>4</v>
      </c>
      <c r="E83" s="4" t="s">
        <v>5</v>
      </c>
      <c r="F83" s="3" t="s">
        <v>6</v>
      </c>
      <c r="G83" s="3" t="s">
        <v>7</v>
      </c>
      <c r="H83" s="17" t="s">
        <v>8</v>
      </c>
      <c r="I83" s="17" t="s">
        <v>9</v>
      </c>
      <c r="J83" s="17" t="s">
        <v>10</v>
      </c>
      <c r="K83" s="4" t="s">
        <v>11</v>
      </c>
      <c r="L83" s="17" t="s">
        <v>86</v>
      </c>
      <c r="M83" s="4" t="s">
        <v>12</v>
      </c>
      <c r="N83" s="4" t="s">
        <v>13</v>
      </c>
      <c r="O83" s="4" t="s">
        <v>14</v>
      </c>
      <c r="P83" s="5" t="s">
        <v>15</v>
      </c>
    </row>
    <row r="84" spans="1:16" ht="30">
      <c r="A84" s="18" t="s">
        <v>89</v>
      </c>
      <c r="B84" s="19" t="s">
        <v>74</v>
      </c>
      <c r="C84" s="19" t="s">
        <v>75</v>
      </c>
      <c r="D84" s="19" t="s">
        <v>76</v>
      </c>
      <c r="E84" s="20">
        <v>15</v>
      </c>
      <c r="F84" s="21" t="s">
        <v>77</v>
      </c>
      <c r="G84" s="22">
        <v>6.6667</v>
      </c>
      <c r="H84" s="23"/>
      <c r="I84" s="24"/>
      <c r="J84" s="25">
        <f>G84*K84</f>
        <v>0</v>
      </c>
      <c r="K84" s="59"/>
      <c r="L84" s="62">
        <v>6000</v>
      </c>
      <c r="M84" s="65">
        <f aca="true" t="shared" si="14" ref="M84">L84/G84*J84</f>
        <v>0</v>
      </c>
      <c r="N84" s="68"/>
      <c r="O84" s="71">
        <f aca="true" t="shared" si="15" ref="O84">M84*N84</f>
        <v>0</v>
      </c>
      <c r="P84" s="74">
        <f>M84+O84</f>
        <v>0</v>
      </c>
    </row>
    <row r="85" spans="1:16" ht="30.75" thickBot="1">
      <c r="A85" s="26" t="s">
        <v>89</v>
      </c>
      <c r="B85" s="27" t="s">
        <v>74</v>
      </c>
      <c r="C85" s="27" t="s">
        <v>75</v>
      </c>
      <c r="D85" s="27" t="s">
        <v>76</v>
      </c>
      <c r="E85" s="28">
        <v>15</v>
      </c>
      <c r="F85" s="29" t="s">
        <v>78</v>
      </c>
      <c r="G85" s="30">
        <v>10</v>
      </c>
      <c r="H85" s="31"/>
      <c r="I85" s="32"/>
      <c r="J85" s="33">
        <f>G85*K84</f>
        <v>0</v>
      </c>
      <c r="K85" s="61"/>
      <c r="L85" s="64"/>
      <c r="M85" s="67"/>
      <c r="N85" s="70"/>
      <c r="O85" s="73"/>
      <c r="P85" s="76"/>
    </row>
    <row r="86" spans="1:16" ht="15">
      <c r="A86" s="54"/>
      <c r="B86" s="54"/>
      <c r="C86" s="54"/>
      <c r="D86" s="54"/>
      <c r="E86" s="49"/>
      <c r="F86" s="50"/>
      <c r="G86" s="49"/>
      <c r="H86" s="49"/>
      <c r="I86" s="49"/>
      <c r="J86" s="55"/>
      <c r="K86" s="53"/>
      <c r="L86" s="51"/>
      <c r="M86" s="52"/>
      <c r="N86" s="56"/>
      <c r="O86" s="53"/>
      <c r="P86" s="53"/>
    </row>
    <row r="87" spans="1:16" ht="15">
      <c r="A87" s="54"/>
      <c r="B87" s="54"/>
      <c r="C87" s="54"/>
      <c r="D87" s="54"/>
      <c r="E87" s="49"/>
      <c r="F87" s="50"/>
      <c r="G87" s="49"/>
      <c r="H87" s="49"/>
      <c r="I87" s="49"/>
      <c r="J87" s="55"/>
      <c r="K87" s="53"/>
      <c r="L87" s="51"/>
      <c r="M87" s="52"/>
      <c r="N87" s="56"/>
      <c r="O87" s="53"/>
      <c r="P87" s="53"/>
    </row>
    <row r="88" spans="1:16" ht="15" customHeight="1">
      <c r="A88" s="57" t="s">
        <v>87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2:11" ht="15.75" thickBot="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6" ht="79.5" thickBot="1">
      <c r="A91" s="2" t="s">
        <v>1</v>
      </c>
      <c r="B91" s="17" t="s">
        <v>2</v>
      </c>
      <c r="C91" s="17" t="s">
        <v>3</v>
      </c>
      <c r="D91" s="17" t="s">
        <v>4</v>
      </c>
      <c r="E91" s="45" t="s">
        <v>79</v>
      </c>
      <c r="F91" s="17" t="s">
        <v>6</v>
      </c>
      <c r="G91" s="3" t="s">
        <v>7</v>
      </c>
      <c r="H91" s="17" t="s">
        <v>8</v>
      </c>
      <c r="I91" s="17" t="s">
        <v>9</v>
      </c>
      <c r="J91" s="17" t="s">
        <v>10</v>
      </c>
      <c r="K91" s="4" t="s">
        <v>11</v>
      </c>
      <c r="L91" s="17" t="s">
        <v>86</v>
      </c>
      <c r="M91" s="4" t="s">
        <v>12</v>
      </c>
      <c r="N91" s="4" t="s">
        <v>13</v>
      </c>
      <c r="O91" s="4" t="s">
        <v>14</v>
      </c>
      <c r="P91" s="5" t="s">
        <v>15</v>
      </c>
    </row>
    <row r="92" spans="1:16" ht="30">
      <c r="A92" s="18" t="s">
        <v>80</v>
      </c>
      <c r="B92" s="19" t="s">
        <v>81</v>
      </c>
      <c r="C92" s="19" t="s">
        <v>82</v>
      </c>
      <c r="D92" s="19" t="s">
        <v>83</v>
      </c>
      <c r="E92" s="20">
        <v>7.5</v>
      </c>
      <c r="F92" s="21" t="s">
        <v>84</v>
      </c>
      <c r="G92" s="22">
        <v>1.3333</v>
      </c>
      <c r="H92" s="23"/>
      <c r="I92" s="24"/>
      <c r="J92" s="25">
        <f>G92*K92</f>
        <v>0</v>
      </c>
      <c r="K92" s="59"/>
      <c r="L92" s="62">
        <v>400</v>
      </c>
      <c r="M92" s="65">
        <f aca="true" t="shared" si="16" ref="M92">L92/G92*J92</f>
        <v>0</v>
      </c>
      <c r="N92" s="68"/>
      <c r="O92" s="71">
        <f aca="true" t="shared" si="17" ref="O92">M92*N92</f>
        <v>0</v>
      </c>
      <c r="P92" s="74">
        <f>M92+O92</f>
        <v>0</v>
      </c>
    </row>
    <row r="93" spans="1:16" ht="30.75" thickBot="1">
      <c r="A93" s="26" t="s">
        <v>80</v>
      </c>
      <c r="B93" s="27" t="s">
        <v>81</v>
      </c>
      <c r="C93" s="27" t="s">
        <v>82</v>
      </c>
      <c r="D93" s="27" t="s">
        <v>83</v>
      </c>
      <c r="E93" s="28">
        <v>7.5</v>
      </c>
      <c r="F93" s="29" t="s">
        <v>85</v>
      </c>
      <c r="G93" s="30">
        <v>1.3333</v>
      </c>
      <c r="H93" s="31"/>
      <c r="I93" s="32"/>
      <c r="J93" s="33">
        <f>G93*K92</f>
        <v>0</v>
      </c>
      <c r="K93" s="61"/>
      <c r="L93" s="64"/>
      <c r="M93" s="67"/>
      <c r="N93" s="70"/>
      <c r="O93" s="73"/>
      <c r="P93" s="76"/>
    </row>
    <row r="96" spans="1:16" ht="15" customHeight="1">
      <c r="A96" s="8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</row>
    <row r="97" spans="1:16" ht="1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</row>
    <row r="98" spans="1:16" ht="15">
      <c r="A98" s="8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3"/>
      <c r="N98" s="83"/>
      <c r="O98" s="83"/>
      <c r="P98" s="83"/>
    </row>
    <row r="99" spans="1:16" ht="15.75">
      <c r="A99" s="90"/>
      <c r="B99" s="91"/>
      <c r="C99" s="91"/>
      <c r="D99" s="91"/>
      <c r="E99" s="90"/>
      <c r="F99" s="91"/>
      <c r="G99" s="91"/>
      <c r="H99" s="91"/>
      <c r="I99" s="91"/>
      <c r="J99" s="91"/>
      <c r="K99" s="90"/>
      <c r="L99" s="91"/>
      <c r="M99" s="90"/>
      <c r="N99" s="90"/>
      <c r="O99" s="90"/>
      <c r="P99" s="90"/>
    </row>
    <row r="100" spans="1:16" ht="15">
      <c r="A100" s="81"/>
      <c r="B100" s="81"/>
      <c r="C100" s="81"/>
      <c r="D100" s="81"/>
      <c r="E100" s="78"/>
      <c r="F100" s="79"/>
      <c r="G100" s="80"/>
      <c r="H100" s="80"/>
      <c r="I100" s="78"/>
      <c r="J100" s="82"/>
      <c r="K100" s="84"/>
      <c r="L100" s="85"/>
      <c r="M100" s="86"/>
      <c r="N100" s="87"/>
      <c r="O100" s="84"/>
      <c r="P100" s="84"/>
    </row>
    <row r="101" spans="1:16" s="46" customFormat="1" ht="15">
      <c r="A101" s="81"/>
      <c r="B101" s="81"/>
      <c r="C101" s="81"/>
      <c r="D101" s="81"/>
      <c r="E101" s="78"/>
      <c r="F101" s="79"/>
      <c r="G101" s="80"/>
      <c r="H101" s="80"/>
      <c r="I101" s="78"/>
      <c r="J101" s="82"/>
      <c r="K101" s="84"/>
      <c r="L101" s="85"/>
      <c r="M101" s="86"/>
      <c r="N101" s="87"/>
      <c r="O101" s="84"/>
      <c r="P101" s="84"/>
    </row>
    <row r="102" spans="1:16" s="46" customFormat="1" ht="15">
      <c r="A102" s="81"/>
      <c r="B102" s="81"/>
      <c r="C102" s="81"/>
      <c r="D102" s="81"/>
      <c r="E102" s="78"/>
      <c r="F102" s="79"/>
      <c r="G102" s="80"/>
      <c r="H102" s="80"/>
      <c r="I102" s="78"/>
      <c r="J102" s="82"/>
      <c r="K102" s="84"/>
      <c r="L102" s="85"/>
      <c r="M102" s="86"/>
      <c r="N102" s="87"/>
      <c r="O102" s="84"/>
      <c r="P102" s="84"/>
    </row>
    <row r="103" spans="1:16" ht="15">
      <c r="A103" s="81"/>
      <c r="B103" s="81"/>
      <c r="C103" s="81"/>
      <c r="D103" s="81"/>
      <c r="E103" s="78"/>
      <c r="F103" s="79"/>
      <c r="G103" s="80"/>
      <c r="H103" s="80"/>
      <c r="I103" s="78"/>
      <c r="J103" s="82"/>
      <c r="K103" s="84"/>
      <c r="L103" s="85"/>
      <c r="M103" s="86"/>
      <c r="N103" s="87"/>
      <c r="O103" s="84"/>
      <c r="P103" s="84"/>
    </row>
    <row r="104" spans="1:16" ht="15">
      <c r="A104" s="81"/>
      <c r="B104" s="81"/>
      <c r="C104" s="81"/>
      <c r="D104" s="81"/>
      <c r="E104" s="78"/>
      <c r="F104" s="79"/>
      <c r="G104" s="80"/>
      <c r="H104" s="80"/>
      <c r="I104" s="78"/>
      <c r="J104" s="82"/>
      <c r="K104" s="84"/>
      <c r="L104" s="85"/>
      <c r="M104" s="86"/>
      <c r="N104" s="87"/>
      <c r="O104" s="84"/>
      <c r="P104" s="84"/>
    </row>
  </sheetData>
  <mergeCells count="65">
    <mergeCell ref="A2:P3"/>
    <mergeCell ref="A9:P10"/>
    <mergeCell ref="K13:K14"/>
    <mergeCell ref="L13:L14"/>
    <mergeCell ref="M13:M14"/>
    <mergeCell ref="N13:N14"/>
    <mergeCell ref="O13:O14"/>
    <mergeCell ref="P13:P14"/>
    <mergeCell ref="A17:P18"/>
    <mergeCell ref="A24:P25"/>
    <mergeCell ref="K28:K31"/>
    <mergeCell ref="L28:L31"/>
    <mergeCell ref="M28:M31"/>
    <mergeCell ref="N28:N31"/>
    <mergeCell ref="O28:O31"/>
    <mergeCell ref="P28:P31"/>
    <mergeCell ref="A34:P35"/>
    <mergeCell ref="K38:K39"/>
    <mergeCell ref="L38:L39"/>
    <mergeCell ref="M38:M39"/>
    <mergeCell ref="N38:N39"/>
    <mergeCell ref="O38:O39"/>
    <mergeCell ref="P38:P39"/>
    <mergeCell ref="A42:P43"/>
    <mergeCell ref="K46:K49"/>
    <mergeCell ref="L46:L49"/>
    <mergeCell ref="M46:M49"/>
    <mergeCell ref="N46:N49"/>
    <mergeCell ref="O46:O49"/>
    <mergeCell ref="P46:P49"/>
    <mergeCell ref="A52:P53"/>
    <mergeCell ref="K56:K59"/>
    <mergeCell ref="L56:L59"/>
    <mergeCell ref="M56:M59"/>
    <mergeCell ref="N56:N59"/>
    <mergeCell ref="O56:O59"/>
    <mergeCell ref="P56:P59"/>
    <mergeCell ref="A62:P63"/>
    <mergeCell ref="K66:K68"/>
    <mergeCell ref="L66:L68"/>
    <mergeCell ref="M66:M68"/>
    <mergeCell ref="N66:N68"/>
    <mergeCell ref="O66:O68"/>
    <mergeCell ref="P66:P68"/>
    <mergeCell ref="A71:P72"/>
    <mergeCell ref="K75:K77"/>
    <mergeCell ref="L75:L77"/>
    <mergeCell ref="M75:M77"/>
    <mergeCell ref="N75:N77"/>
    <mergeCell ref="O75:O77"/>
    <mergeCell ref="P75:P77"/>
    <mergeCell ref="A80:P81"/>
    <mergeCell ref="K84:K85"/>
    <mergeCell ref="L84:L85"/>
    <mergeCell ref="M84:M85"/>
    <mergeCell ref="N84:N85"/>
    <mergeCell ref="O84:O85"/>
    <mergeCell ref="P84:P85"/>
    <mergeCell ref="A88:P89"/>
    <mergeCell ref="K92:K93"/>
    <mergeCell ref="L92:L93"/>
    <mergeCell ref="M92:M93"/>
    <mergeCell ref="N92:N93"/>
    <mergeCell ref="O92:O93"/>
    <mergeCell ref="P92:P9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</dc:creator>
  <cp:keywords/>
  <dc:description/>
  <cp:lastModifiedBy>beznoskova</cp:lastModifiedBy>
  <dcterms:created xsi:type="dcterms:W3CDTF">2021-05-21T09:20:06Z</dcterms:created>
  <dcterms:modified xsi:type="dcterms:W3CDTF">2022-02-16T08:16:55Z</dcterms:modified>
  <cp:category/>
  <cp:version/>
  <cp:contentType/>
  <cp:contentStatus/>
</cp:coreProperties>
</file>